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f05ee163d54f72d/FALLAS 2026/26_CONCURSOS/26_TEATRE/CURTA/26_ACTAS/"/>
    </mc:Choice>
  </mc:AlternateContent>
  <xr:revisionPtr revIDLastSave="977" documentId="11_7ACAD9B70606B847A245320E100C7DF574A51F23" xr6:coauthVersionLast="47" xr6:coauthVersionMax="47" xr10:uidLastSave="{2571CF04-8A7B-4871-A921-753E4A57B445}"/>
  <bookViews>
    <workbookView xWindow="14295" yWindow="0" windowWidth="14610" windowHeight="15585" xr2:uid="{00000000-000D-0000-FFFF-FFFF00000000}"/>
  </bookViews>
  <sheets>
    <sheet name="PUNTUACIO OBRA" sheetId="1" r:id="rId1"/>
    <sheet name="PUNTUACIO ACTRIU-ACTOR" sheetId="4" r:id="rId2"/>
    <sheet name="PUNTUACIO ACTRIU-ACTOR REPARTIM" sheetId="5" r:id="rId3"/>
    <sheet name="ESCENOGRAFIA-DIRECCIO" sheetId="7" r:id="rId4"/>
  </sheets>
  <definedNames>
    <definedName name="_xlnm._FilterDatabase" localSheetId="3" hidden="1">'ESCENOGRAFIA-DIRECCIO'!$A$26:$L$38</definedName>
    <definedName name="_xlnm._FilterDatabase" localSheetId="1" hidden="1">'PUNTUACIO ACTRIU-ACTOR'!$A$24:$M$36</definedName>
    <definedName name="_xlnm._FilterDatabase" localSheetId="2" hidden="1">'PUNTUACIO ACTRIU-ACTOR REPARTIM'!$A$6:$M$18</definedName>
    <definedName name="_xlnm._FilterDatabase" localSheetId="0" hidden="1">'PUNTUACIO OBRA'!$A$7:$AX$8</definedName>
    <definedName name="_xlnm.Print_Area" localSheetId="1">'PUNTUACIO ACTRIU-ACTOR'!$A$1:$M$38</definedName>
    <definedName name="_xlnm.Print_Area" localSheetId="2">'PUNTUACIO ACTRIU-ACTOR REPARTIM'!$A$1:$M$39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7" l="1"/>
  <c r="L30" i="7"/>
  <c r="L31" i="7"/>
  <c r="L32" i="7"/>
  <c r="L33" i="7"/>
  <c r="L34" i="7"/>
  <c r="L35" i="7"/>
  <c r="L36" i="7"/>
  <c r="L37" i="7"/>
  <c r="L38" i="7"/>
  <c r="J29" i="7"/>
  <c r="J30" i="7"/>
  <c r="J31" i="7"/>
  <c r="J32" i="7"/>
  <c r="J33" i="7"/>
  <c r="J34" i="7"/>
  <c r="J35" i="7"/>
  <c r="J36" i="7"/>
  <c r="J37" i="7"/>
  <c r="J38" i="7"/>
  <c r="I29" i="7"/>
  <c r="I30" i="7"/>
  <c r="I31" i="7"/>
  <c r="I32" i="7"/>
  <c r="I33" i="7"/>
  <c r="I34" i="7"/>
  <c r="I35" i="7"/>
  <c r="I36" i="7"/>
  <c r="I37" i="7"/>
  <c r="I38" i="7"/>
  <c r="H29" i="7"/>
  <c r="H30" i="7"/>
  <c r="H31" i="7"/>
  <c r="H32" i="7"/>
  <c r="H33" i="7"/>
  <c r="H34" i="7"/>
  <c r="H35" i="7"/>
  <c r="H36" i="7"/>
  <c r="H37" i="7"/>
  <c r="H38" i="7"/>
  <c r="L28" i="7"/>
  <c r="J28" i="7"/>
  <c r="I28" i="7"/>
  <c r="H28" i="7"/>
  <c r="L10" i="7"/>
  <c r="L11" i="7"/>
  <c r="L12" i="7"/>
  <c r="L13" i="7"/>
  <c r="L14" i="7"/>
  <c r="L15" i="7"/>
  <c r="L16" i="7"/>
  <c r="L17" i="7"/>
  <c r="L18" i="7"/>
  <c r="L19" i="7"/>
  <c r="J10" i="7"/>
  <c r="J11" i="7"/>
  <c r="J12" i="7"/>
  <c r="J13" i="7"/>
  <c r="J14" i="7"/>
  <c r="J15" i="7"/>
  <c r="J16" i="7"/>
  <c r="J17" i="7"/>
  <c r="J18" i="7"/>
  <c r="J19" i="7"/>
  <c r="I10" i="7"/>
  <c r="I11" i="7"/>
  <c r="I12" i="7"/>
  <c r="I13" i="7"/>
  <c r="I14" i="7"/>
  <c r="I15" i="7"/>
  <c r="I16" i="7"/>
  <c r="I17" i="7"/>
  <c r="I18" i="7"/>
  <c r="I19" i="7"/>
  <c r="H10" i="7"/>
  <c r="H11" i="7"/>
  <c r="H12" i="7"/>
  <c r="H13" i="7"/>
  <c r="H14" i="7"/>
  <c r="H15" i="7"/>
  <c r="H16" i="7"/>
  <c r="H17" i="7"/>
  <c r="H18" i="7"/>
  <c r="H19" i="7"/>
  <c r="L9" i="7"/>
  <c r="J9" i="7"/>
  <c r="I9" i="7"/>
  <c r="H9" i="7"/>
  <c r="L28" i="5"/>
  <c r="L29" i="5"/>
  <c r="L30" i="5"/>
  <c r="L31" i="5"/>
  <c r="L32" i="5"/>
  <c r="L33" i="5"/>
  <c r="L34" i="5"/>
  <c r="L35" i="5"/>
  <c r="L36" i="5"/>
  <c r="L37" i="5"/>
  <c r="J28" i="5"/>
  <c r="J29" i="5"/>
  <c r="J30" i="5"/>
  <c r="J31" i="5"/>
  <c r="J32" i="5"/>
  <c r="J33" i="5"/>
  <c r="J34" i="5"/>
  <c r="J35" i="5"/>
  <c r="J36" i="5"/>
  <c r="J37" i="5"/>
  <c r="I28" i="5"/>
  <c r="I29" i="5"/>
  <c r="I30" i="5"/>
  <c r="I31" i="5"/>
  <c r="I32" i="5"/>
  <c r="I33" i="5"/>
  <c r="I34" i="5"/>
  <c r="I35" i="5"/>
  <c r="I36" i="5"/>
  <c r="I37" i="5"/>
  <c r="H28" i="5"/>
  <c r="H29" i="5"/>
  <c r="H30" i="5"/>
  <c r="H31" i="5"/>
  <c r="H32" i="5"/>
  <c r="H33" i="5"/>
  <c r="H34" i="5"/>
  <c r="H35" i="5"/>
  <c r="H36" i="5"/>
  <c r="H37" i="5"/>
  <c r="L27" i="5"/>
  <c r="J27" i="5"/>
  <c r="I27" i="5"/>
  <c r="H27" i="5"/>
  <c r="L27" i="4"/>
  <c r="L28" i="4"/>
  <c r="L29" i="4"/>
  <c r="L30" i="4"/>
  <c r="L31" i="4"/>
  <c r="L32" i="4"/>
  <c r="L33" i="4"/>
  <c r="L34" i="4"/>
  <c r="L35" i="4"/>
  <c r="L36" i="4"/>
  <c r="L26" i="4"/>
  <c r="J27" i="4"/>
  <c r="J28" i="4"/>
  <c r="J29" i="4"/>
  <c r="J30" i="4"/>
  <c r="J31" i="4"/>
  <c r="J32" i="4"/>
  <c r="J33" i="4"/>
  <c r="J34" i="4"/>
  <c r="J35" i="4"/>
  <c r="J36" i="4"/>
  <c r="I27" i="4"/>
  <c r="I28" i="4"/>
  <c r="I29" i="4"/>
  <c r="I30" i="4"/>
  <c r="I31" i="4"/>
  <c r="I32" i="4"/>
  <c r="I33" i="4"/>
  <c r="I34" i="4"/>
  <c r="I35" i="4"/>
  <c r="I36" i="4"/>
  <c r="H27" i="4"/>
  <c r="H28" i="4"/>
  <c r="H29" i="4"/>
  <c r="H30" i="4"/>
  <c r="H31" i="4"/>
  <c r="H32" i="4"/>
  <c r="H33" i="4"/>
  <c r="H34" i="4"/>
  <c r="H35" i="4"/>
  <c r="H36" i="4"/>
  <c r="J26" i="4"/>
  <c r="I26" i="4"/>
  <c r="H26" i="4"/>
  <c r="L9" i="5"/>
  <c r="L10" i="5"/>
  <c r="L11" i="5"/>
  <c r="L12" i="5"/>
  <c r="L13" i="5"/>
  <c r="L14" i="5"/>
  <c r="L15" i="5"/>
  <c r="L16" i="5"/>
  <c r="L17" i="5"/>
  <c r="L18" i="5"/>
  <c r="J9" i="5"/>
  <c r="J10" i="5"/>
  <c r="J11" i="5"/>
  <c r="J12" i="5"/>
  <c r="J13" i="5"/>
  <c r="J14" i="5"/>
  <c r="J15" i="5"/>
  <c r="J16" i="5"/>
  <c r="J17" i="5"/>
  <c r="J18" i="5"/>
  <c r="L8" i="5"/>
  <c r="H9" i="5"/>
  <c r="H10" i="5"/>
  <c r="H11" i="5"/>
  <c r="H12" i="5"/>
  <c r="H13" i="5"/>
  <c r="H14" i="5"/>
  <c r="H15" i="5"/>
  <c r="H16" i="5"/>
  <c r="H17" i="5"/>
  <c r="H18" i="5"/>
  <c r="I9" i="5"/>
  <c r="I10" i="5"/>
  <c r="I11" i="5"/>
  <c r="I12" i="5"/>
  <c r="I13" i="5"/>
  <c r="I14" i="5"/>
  <c r="I15" i="5"/>
  <c r="I16" i="5"/>
  <c r="I17" i="5"/>
  <c r="I18" i="5"/>
  <c r="J8" i="5"/>
  <c r="I8" i="5"/>
  <c r="H8" i="5"/>
  <c r="H9" i="4"/>
  <c r="H10" i="4"/>
  <c r="H11" i="4"/>
  <c r="H12" i="4"/>
  <c r="H13" i="4"/>
  <c r="H14" i="4"/>
  <c r="H15" i="4"/>
  <c r="H16" i="4"/>
  <c r="H17" i="4"/>
  <c r="H18" i="4"/>
  <c r="I9" i="4"/>
  <c r="I10" i="4"/>
  <c r="I11" i="4"/>
  <c r="I12" i="4"/>
  <c r="I13" i="4"/>
  <c r="I14" i="4"/>
  <c r="I15" i="4"/>
  <c r="I16" i="4"/>
  <c r="I17" i="4"/>
  <c r="I18" i="4"/>
  <c r="J9" i="4"/>
  <c r="J10" i="4"/>
  <c r="J11" i="4"/>
  <c r="J12" i="4"/>
  <c r="J13" i="4"/>
  <c r="J14" i="4"/>
  <c r="J15" i="4"/>
  <c r="J16" i="4"/>
  <c r="J17" i="4"/>
  <c r="J18" i="4"/>
  <c r="J8" i="4"/>
  <c r="I8" i="4"/>
  <c r="H8" i="4"/>
  <c r="AX9" i="1"/>
  <c r="AP10" i="1"/>
  <c r="AP11" i="1"/>
  <c r="AP12" i="1"/>
  <c r="AP13" i="1"/>
  <c r="AP14" i="1"/>
  <c r="AP15" i="1"/>
  <c r="AP16" i="1"/>
  <c r="AP17" i="1"/>
  <c r="AP18" i="1"/>
  <c r="AP19" i="1"/>
  <c r="AP9" i="1"/>
  <c r="AN10" i="1"/>
  <c r="AN11" i="1"/>
  <c r="AN12" i="1"/>
  <c r="AN13" i="1"/>
  <c r="AN14" i="1"/>
  <c r="AN15" i="1"/>
  <c r="AN16" i="1"/>
  <c r="AN17" i="1"/>
  <c r="AN18" i="1"/>
  <c r="AN19" i="1"/>
  <c r="AN9" i="1"/>
  <c r="A2" i="4"/>
  <c r="G8" i="4"/>
  <c r="AH10" i="1"/>
  <c r="AH11" i="1"/>
  <c r="AH12" i="1"/>
  <c r="AH13" i="1"/>
  <c r="AH14" i="1"/>
  <c r="AH15" i="1"/>
  <c r="AH16" i="1"/>
  <c r="AH17" i="1"/>
  <c r="AH18" i="1"/>
  <c r="AH19" i="1"/>
  <c r="AH9" i="1"/>
  <c r="G32" i="4"/>
  <c r="G38" i="7" l="1"/>
  <c r="G37" i="7"/>
  <c r="G36" i="7"/>
  <c r="G35" i="7"/>
  <c r="G34" i="7"/>
  <c r="G33" i="7"/>
  <c r="G32" i="7"/>
  <c r="G31" i="7"/>
  <c r="G30" i="7"/>
  <c r="G29" i="7"/>
  <c r="G28" i="7"/>
  <c r="G19" i="7"/>
  <c r="G18" i="7"/>
  <c r="G17" i="7"/>
  <c r="G16" i="7"/>
  <c r="G15" i="7"/>
  <c r="G14" i="7"/>
  <c r="G13" i="7"/>
  <c r="G12" i="7"/>
  <c r="G11" i="7"/>
  <c r="G10" i="7"/>
  <c r="G9" i="7"/>
  <c r="G37" i="5"/>
  <c r="G36" i="5"/>
  <c r="G35" i="5"/>
  <c r="G34" i="5"/>
  <c r="G33" i="5"/>
  <c r="G32" i="5"/>
  <c r="G31" i="5"/>
  <c r="G30" i="5"/>
  <c r="G29" i="5"/>
  <c r="G28" i="5"/>
  <c r="G27" i="5"/>
  <c r="G18" i="5"/>
  <c r="G17" i="5"/>
  <c r="G16" i="5"/>
  <c r="G15" i="5"/>
  <c r="G14" i="5"/>
  <c r="G13" i="5"/>
  <c r="G12" i="5"/>
  <c r="G11" i="5"/>
  <c r="G10" i="5"/>
  <c r="G9" i="5"/>
  <c r="G8" i="5"/>
  <c r="G36" i="4"/>
  <c r="G35" i="4"/>
  <c r="G34" i="4"/>
  <c r="G33" i="4"/>
  <c r="G31" i="4"/>
  <c r="G30" i="4"/>
  <c r="G29" i="4"/>
  <c r="G28" i="4"/>
  <c r="G27" i="4"/>
  <c r="G26" i="4"/>
  <c r="AF9" i="1"/>
  <c r="AG9" i="1"/>
  <c r="AI9" i="1"/>
  <c r="AJ9" i="1"/>
  <c r="AF10" i="1"/>
  <c r="AG10" i="1"/>
  <c r="AI10" i="1"/>
  <c r="AJ10" i="1"/>
  <c r="AF11" i="1"/>
  <c r="AG11" i="1"/>
  <c r="AI11" i="1"/>
  <c r="AJ11" i="1"/>
  <c r="AF12" i="1"/>
  <c r="AG12" i="1"/>
  <c r="AI12" i="1"/>
  <c r="AJ12" i="1"/>
  <c r="AF13" i="1"/>
  <c r="AG13" i="1"/>
  <c r="AI13" i="1"/>
  <c r="AJ13" i="1"/>
  <c r="AF14" i="1"/>
  <c r="AG14" i="1"/>
  <c r="AI14" i="1"/>
  <c r="AJ14" i="1"/>
  <c r="AF15" i="1"/>
  <c r="AG15" i="1"/>
  <c r="AI15" i="1"/>
  <c r="AJ15" i="1"/>
  <c r="AF16" i="1"/>
  <c r="AG16" i="1"/>
  <c r="AI16" i="1"/>
  <c r="AJ16" i="1"/>
  <c r="AF17" i="1"/>
  <c r="AG17" i="1"/>
  <c r="AI17" i="1"/>
  <c r="AJ17" i="1"/>
  <c r="AF18" i="1"/>
  <c r="AG18" i="1"/>
  <c r="AI18" i="1"/>
  <c r="AJ18" i="1"/>
  <c r="AF19" i="1"/>
  <c r="AG19" i="1"/>
  <c r="AI19" i="1"/>
  <c r="AJ19" i="1"/>
  <c r="AM19" i="1" l="1"/>
  <c r="AL19" i="1"/>
  <c r="AM18" i="1"/>
  <c r="AL18" i="1"/>
  <c r="AM17" i="1"/>
  <c r="AL17" i="1"/>
  <c r="AM16" i="1"/>
  <c r="AL16" i="1"/>
  <c r="AM15" i="1"/>
  <c r="AL15" i="1"/>
  <c r="AM14" i="1"/>
  <c r="AL14" i="1"/>
  <c r="AM13" i="1"/>
  <c r="AL13" i="1"/>
  <c r="AM12" i="1"/>
  <c r="AL12" i="1"/>
  <c r="AM11" i="1"/>
  <c r="AL11" i="1"/>
  <c r="AM10" i="1"/>
  <c r="AL10" i="1"/>
  <c r="AM9" i="1"/>
  <c r="AL9" i="1"/>
  <c r="AK9" i="1"/>
  <c r="AK15" i="1"/>
  <c r="AK14" i="1"/>
  <c r="AK19" i="1"/>
  <c r="AK18" i="1"/>
  <c r="AK12" i="1"/>
  <c r="AK13" i="1"/>
  <c r="AK17" i="1"/>
  <c r="AK11" i="1"/>
  <c r="AK16" i="1"/>
  <c r="AK10" i="1"/>
  <c r="A2" i="5"/>
  <c r="A2" i="7" s="1"/>
  <c r="G12" i="4"/>
  <c r="L12" i="4" s="1"/>
  <c r="G13" i="4"/>
  <c r="L13" i="4" s="1"/>
  <c r="G14" i="4"/>
  <c r="L14" i="4" s="1"/>
  <c r="G15" i="4"/>
  <c r="L15" i="4" s="1"/>
  <c r="G16" i="4"/>
  <c r="L16" i="4" s="1"/>
  <c r="G17" i="4"/>
  <c r="L17" i="4" s="1"/>
  <c r="G18" i="4"/>
  <c r="L18" i="4" s="1"/>
  <c r="G9" i="4"/>
  <c r="L9" i="4" s="1"/>
  <c r="G10" i="4"/>
  <c r="L10" i="4" s="1"/>
  <c r="G11" i="4"/>
  <c r="L11" i="4" s="1"/>
  <c r="L8" i="4"/>
  <c r="AW13" i="1" l="1"/>
  <c r="AW9" i="1"/>
  <c r="AW14" i="1"/>
  <c r="AW12" i="1" l="1"/>
  <c r="AW17" i="1"/>
  <c r="AW19" i="1"/>
  <c r="AW15" i="1"/>
  <c r="AW16" i="1"/>
  <c r="AW18" i="1"/>
  <c r="AW11" i="1"/>
  <c r="AW10" i="1"/>
  <c r="AX19" i="1" l="1"/>
  <c r="AX16" i="1"/>
  <c r="AX12" i="1"/>
  <c r="AX11" i="1"/>
  <c r="AX17" i="1"/>
  <c r="AX14" i="1"/>
  <c r="AX13" i="1"/>
  <c r="AX10" i="1"/>
  <c r="AX15" i="1"/>
  <c r="AX18" i="1"/>
</calcChain>
</file>

<file path=xl/sharedStrings.xml><?xml version="1.0" encoding="utf-8"?>
<sst xmlns="http://schemas.openxmlformats.org/spreadsheetml/2006/main" count="196" uniqueCount="83">
  <si>
    <t xml:space="preserve">En Torrent a vint-i-set d'octubre de dos mil vint-i-cinc, reunit el jurat designat per Junta Local Fallera de Torrent per al Concurs de teatre infantil ha decidit atorgar les següents puntuacions: </t>
  </si>
  <si>
    <t>PUNTUACIO MILLOR OBRA</t>
  </si>
  <si>
    <t>COMISSIO</t>
  </si>
  <si>
    <t>QUALITAT DEL TEXT</t>
  </si>
  <si>
    <t>DICCIÓ</t>
  </si>
  <si>
    <t>INTERPRETACIÓ</t>
  </si>
  <si>
    <r>
      <t>MUNTATGE</t>
    </r>
    <r>
      <rPr>
        <sz val="9"/>
        <color indexed="8"/>
        <rFont val="Arial"/>
        <family val="2"/>
      </rPr>
      <t xml:space="preserve"> (AMBIENTACIÓ I REPRESENTACIÓ ESCÈNICA)</t>
    </r>
  </si>
  <si>
    <t>DIRECCIÓ</t>
  </si>
  <si>
    <t>SUMA JURAT 1</t>
  </si>
  <si>
    <t>SUMA JURAT 2</t>
  </si>
  <si>
    <t>SUMA JURAT 3</t>
  </si>
  <si>
    <t>SUMA JURAT 5</t>
  </si>
  <si>
    <t>SUBTOTAL</t>
  </si>
  <si>
    <t>MAX</t>
  </si>
  <si>
    <t>MIN</t>
  </si>
  <si>
    <t>TOTAL</t>
  </si>
  <si>
    <t>Nº TOTAL JURAT</t>
  </si>
  <si>
    <t>MITJANA</t>
  </si>
  <si>
    <t>(*) DEMÈRITS</t>
  </si>
  <si>
    <t>CLASSIFICACIÓ</t>
  </si>
  <si>
    <t xml:space="preserve">ALTRA LLENGUA REITERADA (1) </t>
  </si>
  <si>
    <t>APUNTADOR (2)</t>
  </si>
  <si>
    <t>DISPOSITIUS AUDITIUS
(3)</t>
  </si>
  <si>
    <t xml:space="preserve">FALTA TEMPS PER ARRIBAR AL MINIM (4) </t>
  </si>
  <si>
    <t>TEMPS QUE PASSE DEL MAXIM ESTABLIT
(5)</t>
  </si>
  <si>
    <t>VEU EN OFF NO INFANTIL (6)</t>
  </si>
  <si>
    <t>03 Antoni Pardo</t>
  </si>
  <si>
    <t>04 Avinguda</t>
  </si>
  <si>
    <t>08 Ramon y Cajal</t>
  </si>
  <si>
    <t>10 Plaça Sant Roc</t>
  </si>
  <si>
    <t>11 Barri Cotxera</t>
  </si>
  <si>
    <t>13 Barri Sant Gregori</t>
  </si>
  <si>
    <t>14 Carrer Benemerita</t>
  </si>
  <si>
    <t>17 Saragossa - Parc Central</t>
  </si>
  <si>
    <t>20 Cami Reial</t>
  </si>
  <si>
    <t>25 Avinguda Reina Sofía</t>
  </si>
  <si>
    <t>29 Plaça de la Concórdia</t>
  </si>
  <si>
    <t>(*) Punt 16 de les bases: Es considerarà demèrit del total de la puntuació:</t>
  </si>
  <si>
    <t>(1)</t>
  </si>
  <si>
    <t>(2)</t>
  </si>
  <si>
    <t>(3)</t>
  </si>
  <si>
    <t>(4)</t>
  </si>
  <si>
    <t>(5)</t>
  </si>
  <si>
    <t>(*) Punt 5 de les bases: (decissió de demèrit per part de OAM Junta Local Fallera)</t>
  </si>
  <si>
    <t>(6)</t>
  </si>
  <si>
    <t>per un membre de la comissió, que també constarà al repartiment."</t>
  </si>
  <si>
    <t>PUNTUACIO MILLOR ACTRIU</t>
  </si>
  <si>
    <t>MILLOR ACTRIU</t>
  </si>
  <si>
    <t>SUMA JURAT</t>
  </si>
  <si>
    <t>TOTAL JURAT</t>
  </si>
  <si>
    <t>ACTRIUS NOMINADES</t>
  </si>
  <si>
    <t>Mª Luz - Macarena Peris</t>
  </si>
  <si>
    <t>Roser - Esther Salt Company</t>
  </si>
  <si>
    <t>Ventafocs - Amparo Nohales</t>
  </si>
  <si>
    <t>PREMI A LA MILLOR ACTRIU  PER A:</t>
  </si>
  <si>
    <t>PUNTUACIO MILLOR ACTOR</t>
  </si>
  <si>
    <t>MILLOR ACTOR</t>
  </si>
  <si>
    <t>ACTORS NOMINATS</t>
  </si>
  <si>
    <t>Venanci- Arnau Martinez Mil</t>
  </si>
  <si>
    <t>Jonás - Jose Luis Vilata</t>
  </si>
  <si>
    <t>Néstor - Sergio Lozano Bueno</t>
  </si>
  <si>
    <t>PREMI AL MILLOR ACTOR  PER A:</t>
  </si>
  <si>
    <t>PUNTUACIO MILLOR ACTRIU DE REPARTIMENT</t>
  </si>
  <si>
    <t>MILLOR ACTRIU DE REPARTIMENT</t>
  </si>
  <si>
    <t>ACTRIUS DE REPARTIMENT  NOMINADES</t>
  </si>
  <si>
    <t>Mare - Dolores Contreras</t>
  </si>
  <si>
    <t>Germana Esperanza - Paula García</t>
  </si>
  <si>
    <t>Blanca - Ana Jareño</t>
  </si>
  <si>
    <t>PREMI A LA MILLOR ACTRIU DE REPARTIMENT PER A:</t>
  </si>
  <si>
    <t>PUNTUACIO MILLOR ACTOR DE REPARTIMENT</t>
  </si>
  <si>
    <t>MILLOR ACTOR DE REPARTIMENT</t>
  </si>
  <si>
    <t>ACTORS DE REPARTIMENT NOMINATS</t>
  </si>
  <si>
    <t>Pare - Domingo Sánchez Andreu</t>
  </si>
  <si>
    <t xml:space="preserve">Raúl - Samuel Fernández Bueno </t>
  </si>
  <si>
    <t>Atlas - David Pérez Lambies</t>
  </si>
  <si>
    <t>PREMI AL MILLOR ACTOR DE REPARTIMENT PER A:</t>
  </si>
  <si>
    <t>PUNTUACIO MILLOR ESCENOGRAFIA</t>
  </si>
  <si>
    <t>ESCENOGRAFIA</t>
  </si>
  <si>
    <t>PREMI A LA MILLOR ESCENOGRAFIA PER A:</t>
  </si>
  <si>
    <t>SARAGOSSA - PARC CENTRAL</t>
  </si>
  <si>
    <t>PUNTUACIO MILLOR DIRECCIO</t>
  </si>
  <si>
    <t>DIRECCIO</t>
  </si>
  <si>
    <t>PREMI A LA DIRECCIÓ PER 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</si>
</sst>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2" fillId="5" borderId="7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2" fillId="6" borderId="10" xfId="0" applyNumberFormat="1" applyFont="1" applyFill="1" applyBorder="1" applyAlignment="1">
      <alignment horizontal="center" vertical="center"/>
    </xf>
    <xf numFmtId="0" fontId="14" fillId="0" borderId="0" xfId="0" applyFont="1"/>
    <xf numFmtId="0" fontId="8" fillId="0" borderId="0" xfId="0" applyFont="1" applyAlignment="1">
      <alignment vertical="center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vertical="center"/>
    </xf>
    <xf numFmtId="49" fontId="14" fillId="0" borderId="0" xfId="0" applyNumberFormat="1" applyFont="1" applyAlignment="1">
      <alignment horizontal="center" vertical="center"/>
    </xf>
    <xf numFmtId="0" fontId="14" fillId="3" borderId="0" xfId="0" applyFont="1" applyFill="1"/>
    <xf numFmtId="0" fontId="5" fillId="3" borderId="0" xfId="0" applyFont="1" applyFill="1"/>
    <xf numFmtId="2" fontId="2" fillId="5" borderId="13" xfId="0" applyNumberFormat="1" applyFont="1" applyFill="1" applyBorder="1" applyAlignment="1">
      <alignment horizontal="center" vertical="center"/>
    </xf>
    <xf numFmtId="0" fontId="16" fillId="0" borderId="7" xfId="0" applyFont="1" applyBorder="1"/>
    <xf numFmtId="0" fontId="3" fillId="8" borderId="1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2" fontId="10" fillId="8" borderId="12" xfId="0" applyNumberFormat="1" applyFont="1" applyFill="1" applyBorder="1" applyAlignment="1">
      <alignment horizontal="center" vertical="center"/>
    </xf>
    <xf numFmtId="2" fontId="10" fillId="8" borderId="17" xfId="0" applyNumberFormat="1" applyFont="1" applyFill="1" applyBorder="1" applyAlignment="1">
      <alignment horizontal="center" vertical="center"/>
    </xf>
    <xf numFmtId="2" fontId="12" fillId="8" borderId="15" xfId="0" applyNumberFormat="1" applyFont="1" applyFill="1" applyBorder="1" applyAlignment="1">
      <alignment horizontal="center" vertical="center"/>
    </xf>
    <xf numFmtId="2" fontId="12" fillId="8" borderId="1" xfId="0" applyNumberFormat="1" applyFont="1" applyFill="1" applyBorder="1" applyAlignment="1">
      <alignment horizontal="center" vertical="center"/>
    </xf>
    <xf numFmtId="2" fontId="12" fillId="8" borderId="16" xfId="0" applyNumberFormat="1" applyFont="1" applyFill="1" applyBorder="1" applyAlignment="1">
      <alignment horizontal="center" vertical="center"/>
    </xf>
    <xf numFmtId="2" fontId="12" fillId="8" borderId="12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2" fontId="12" fillId="8" borderId="17" xfId="0" applyNumberFormat="1" applyFont="1" applyFill="1" applyBorder="1" applyAlignment="1">
      <alignment horizontal="center" vertical="center"/>
    </xf>
    <xf numFmtId="2" fontId="12" fillId="8" borderId="22" xfId="0" applyNumberFormat="1" applyFont="1" applyFill="1" applyBorder="1" applyAlignment="1">
      <alignment horizontal="center" vertical="center"/>
    </xf>
    <xf numFmtId="0" fontId="14" fillId="0" borderId="28" xfId="0" applyFont="1" applyBorder="1"/>
    <xf numFmtId="0" fontId="14" fillId="0" borderId="33" xfId="0" applyFont="1" applyBorder="1"/>
    <xf numFmtId="0" fontId="4" fillId="2" borderId="4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16" fillId="0" borderId="10" xfId="0" applyFont="1" applyBorder="1" applyAlignment="1">
      <alignment wrapText="1"/>
    </xf>
    <xf numFmtId="0" fontId="16" fillId="0" borderId="10" xfId="0" applyFont="1" applyBorder="1" applyAlignment="1">
      <alignment horizontal="left" wrapText="1"/>
    </xf>
    <xf numFmtId="0" fontId="16" fillId="0" borderId="10" xfId="0" applyFont="1" applyBorder="1"/>
    <xf numFmtId="0" fontId="4" fillId="2" borderId="29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" fontId="2" fillId="6" borderId="14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8" borderId="46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4" fillId="9" borderId="0" xfId="0" applyFont="1" applyFill="1"/>
    <xf numFmtId="0" fontId="14" fillId="0" borderId="0" xfId="0" applyFont="1" applyBorder="1"/>
    <xf numFmtId="0" fontId="3" fillId="8" borderId="47" xfId="0" applyFont="1" applyFill="1" applyBorder="1" applyAlignment="1">
      <alignment horizontal="center" vertical="center"/>
    </xf>
    <xf numFmtId="0" fontId="5" fillId="3" borderId="0" xfId="0" applyFont="1" applyFill="1" applyBorder="1"/>
    <xf numFmtId="0" fontId="3" fillId="0" borderId="48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9" borderId="12" xfId="0" applyFont="1" applyFill="1" applyBorder="1" applyAlignment="1">
      <alignment horizontal="left" vertical="center"/>
    </xf>
    <xf numFmtId="0" fontId="3" fillId="9" borderId="6" xfId="0" applyFont="1" applyFill="1" applyBorder="1" applyAlignment="1">
      <alignment horizontal="left" vertical="center"/>
    </xf>
    <xf numFmtId="0" fontId="3" fillId="9" borderId="45" xfId="0" applyFont="1" applyFill="1" applyBorder="1" applyAlignment="1">
      <alignment horizontal="left" vertical="center"/>
    </xf>
    <xf numFmtId="0" fontId="1" fillId="4" borderId="2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9" fillId="8" borderId="23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9" fillId="8" borderId="29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6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314325</xdr:rowOff>
    </xdr:from>
    <xdr:to>
      <xdr:col>0</xdr:col>
      <xdr:colOff>1562100</xdr:colOff>
      <xdr:row>0</xdr:row>
      <xdr:rowOff>923925</xdr:rowOff>
    </xdr:to>
    <xdr:pic>
      <xdr:nvPicPr>
        <xdr:cNvPr id="1342" name="1 Imagen" descr="LOGOcolorA">
          <a:extLst>
            <a:ext uri="{FF2B5EF4-FFF2-40B4-BE49-F238E27FC236}">
              <a16:creationId xmlns:a16="http://schemas.microsoft.com/office/drawing/2014/main" id="{058DB894-B149-15F2-D23D-194B8F2D1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1562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180975</xdr:colOff>
      <xdr:row>0</xdr:row>
      <xdr:rowOff>66675</xdr:rowOff>
    </xdr:from>
    <xdr:to>
      <xdr:col>10</xdr:col>
      <xdr:colOff>161925</xdr:colOff>
      <xdr:row>0</xdr:row>
      <xdr:rowOff>876300</xdr:rowOff>
    </xdr:to>
    <xdr:pic>
      <xdr:nvPicPr>
        <xdr:cNvPr id="1343" name="2 Imagen" descr="JLF TORRENT">
          <a:extLst>
            <a:ext uri="{FF2B5EF4-FFF2-40B4-BE49-F238E27FC236}">
              <a16:creationId xmlns:a16="http://schemas.microsoft.com/office/drawing/2014/main" id="{29B4E1F7-16E4-4AB8-D728-653672D1A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42" t="7921" r="18813" b="7921"/>
        <a:stretch>
          <a:fillRect/>
        </a:stretch>
      </xdr:blipFill>
      <xdr:spPr bwMode="auto">
        <a:xfrm>
          <a:off x="2847975" y="66675"/>
          <a:ext cx="628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104775</xdr:colOff>
      <xdr:row>0</xdr:row>
      <xdr:rowOff>28575</xdr:rowOff>
    </xdr:from>
    <xdr:to>
      <xdr:col>25</xdr:col>
      <xdr:colOff>19050</xdr:colOff>
      <xdr:row>1</xdr:row>
      <xdr:rowOff>28575</xdr:rowOff>
    </xdr:to>
    <xdr:pic>
      <xdr:nvPicPr>
        <xdr:cNvPr id="1344" name="3 Imagen" descr="FALLESDETORRENT_ACTUALIZADO">
          <a:extLst>
            <a:ext uri="{FF2B5EF4-FFF2-40B4-BE49-F238E27FC236}">
              <a16:creationId xmlns:a16="http://schemas.microsoft.com/office/drawing/2014/main" id="{3F736680-2E2E-85D6-DBA2-FB1AA5EF5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28575"/>
          <a:ext cx="8858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107950</xdr:colOff>
      <xdr:row>1</xdr:row>
      <xdr:rowOff>24342</xdr:rowOff>
    </xdr:from>
    <xdr:to>
      <xdr:col>0</xdr:col>
      <xdr:colOff>1670050</xdr:colOff>
      <xdr:row>2</xdr:row>
      <xdr:rowOff>252942</xdr:rowOff>
    </xdr:to>
    <xdr:pic>
      <xdr:nvPicPr>
        <xdr:cNvPr id="2" name="Imagen 1" descr="LOGOcolorA">
          <a:extLst>
            <a:ext uri="{FF2B5EF4-FFF2-40B4-BE49-F238E27FC236}">
              <a16:creationId xmlns:a16="http://schemas.microsoft.com/office/drawing/2014/main" id="{83A0CB98-A737-46DD-B50D-EDCC33999662}"/>
            </a:ext>
            <a:ext uri="{147F2762-F138-4A5C-976F-8EAC2B608ADB}">
              <a16:predDERef xmlns:a16="http://schemas.microsoft.com/office/drawing/2014/main" pred="{3F736680-2E2E-85D6-DBA2-FB1AA5EF5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0" y="987425"/>
          <a:ext cx="1562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47</xdr:col>
      <xdr:colOff>200025</xdr:colOff>
      <xdr:row>1</xdr:row>
      <xdr:rowOff>104775</xdr:rowOff>
    </xdr:from>
    <xdr:to>
      <xdr:col>48</xdr:col>
      <xdr:colOff>114300</xdr:colOff>
      <xdr:row>3</xdr:row>
      <xdr:rowOff>161925</xdr:rowOff>
    </xdr:to>
    <xdr:pic>
      <xdr:nvPicPr>
        <xdr:cNvPr id="3" name="Imagen 2" descr="JLF TORRENT">
          <a:extLst>
            <a:ext uri="{FF2B5EF4-FFF2-40B4-BE49-F238E27FC236}">
              <a16:creationId xmlns:a16="http://schemas.microsoft.com/office/drawing/2014/main" id="{C90AC8B9-DFE1-425B-A583-734C1393A97E}"/>
            </a:ext>
            <a:ext uri="{147F2762-F138-4A5C-976F-8EAC2B608ADB}">
              <a16:predDERef xmlns:a16="http://schemas.microsoft.com/office/drawing/2014/main" pred="{83A0CB98-A737-46DD-B50D-EDCC33999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42" t="7921" r="18813" b="7921"/>
        <a:stretch>
          <a:fillRect/>
        </a:stretch>
      </xdr:blipFill>
      <xdr:spPr bwMode="auto">
        <a:xfrm>
          <a:off x="12011025" y="1066800"/>
          <a:ext cx="628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457200</xdr:colOff>
      <xdr:row>1</xdr:row>
      <xdr:rowOff>66675</xdr:rowOff>
    </xdr:from>
    <xdr:to>
      <xdr:col>50</xdr:col>
      <xdr:colOff>23284</xdr:colOff>
      <xdr:row>4</xdr:row>
      <xdr:rowOff>0</xdr:rowOff>
    </xdr:to>
    <xdr:pic>
      <xdr:nvPicPr>
        <xdr:cNvPr id="4" name="Imagen 3" descr="FALLESDETORRENT_ACTUALIZADO">
          <a:extLst>
            <a:ext uri="{FF2B5EF4-FFF2-40B4-BE49-F238E27FC236}">
              <a16:creationId xmlns:a16="http://schemas.microsoft.com/office/drawing/2014/main" id="{E226A17D-503A-4310-8318-728FF5E2B90A}"/>
            </a:ext>
            <a:ext uri="{147F2762-F138-4A5C-976F-8EAC2B608ADB}">
              <a16:predDERef xmlns:a16="http://schemas.microsoft.com/office/drawing/2014/main" pred="{C90AC8B9-DFE1-425B-A583-734C1393A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2575" y="1028700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180975</xdr:rowOff>
    </xdr:from>
    <xdr:to>
      <xdr:col>0</xdr:col>
      <xdr:colOff>1733550</xdr:colOff>
      <xdr:row>0</xdr:row>
      <xdr:rowOff>790575</xdr:rowOff>
    </xdr:to>
    <xdr:pic>
      <xdr:nvPicPr>
        <xdr:cNvPr id="4283" name="1 Imagen" descr="LOGOcolorA">
          <a:extLst>
            <a:ext uri="{FF2B5EF4-FFF2-40B4-BE49-F238E27FC236}">
              <a16:creationId xmlns:a16="http://schemas.microsoft.com/office/drawing/2014/main" id="{FEC01ABA-6AE3-ACEA-8ED9-2CA49B663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1562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1371600</xdr:colOff>
      <xdr:row>0</xdr:row>
      <xdr:rowOff>0</xdr:rowOff>
    </xdr:from>
    <xdr:to>
      <xdr:col>12</xdr:col>
      <xdr:colOff>2314575</xdr:colOff>
      <xdr:row>0</xdr:row>
      <xdr:rowOff>866775</xdr:rowOff>
    </xdr:to>
    <xdr:pic>
      <xdr:nvPicPr>
        <xdr:cNvPr id="4284" name="3 Imagen" descr="FALLESDETORRENT_ACTUALIZADO">
          <a:extLst>
            <a:ext uri="{FF2B5EF4-FFF2-40B4-BE49-F238E27FC236}">
              <a16:creationId xmlns:a16="http://schemas.microsoft.com/office/drawing/2014/main" id="{79176A84-1A26-094F-D7E3-A30C2A281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0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0</xdr:row>
      <xdr:rowOff>85725</xdr:rowOff>
    </xdr:from>
    <xdr:to>
      <xdr:col>10</xdr:col>
      <xdr:colOff>247650</xdr:colOff>
      <xdr:row>0</xdr:row>
      <xdr:rowOff>895350</xdr:rowOff>
    </xdr:to>
    <xdr:pic>
      <xdr:nvPicPr>
        <xdr:cNvPr id="4285" name="2 Imagen" descr="JLF TORRENT">
          <a:extLst>
            <a:ext uri="{FF2B5EF4-FFF2-40B4-BE49-F238E27FC236}">
              <a16:creationId xmlns:a16="http://schemas.microsoft.com/office/drawing/2014/main" id="{CBEF51D4-9298-5A9D-EEFE-EB87BA659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42" t="7921" r="18813" b="7921"/>
        <a:stretch>
          <a:fillRect/>
        </a:stretch>
      </xdr:blipFill>
      <xdr:spPr bwMode="auto">
        <a:xfrm>
          <a:off x="3114675" y="85725"/>
          <a:ext cx="628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180975</xdr:rowOff>
    </xdr:from>
    <xdr:to>
      <xdr:col>0</xdr:col>
      <xdr:colOff>1733550</xdr:colOff>
      <xdr:row>0</xdr:row>
      <xdr:rowOff>790575</xdr:rowOff>
    </xdr:to>
    <xdr:pic>
      <xdr:nvPicPr>
        <xdr:cNvPr id="5265" name="1 Imagen" descr="LOGOcolorA">
          <a:extLst>
            <a:ext uri="{FF2B5EF4-FFF2-40B4-BE49-F238E27FC236}">
              <a16:creationId xmlns:a16="http://schemas.microsoft.com/office/drawing/2014/main" id="{137D744B-F2C6-9332-370D-3F5DFA314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1562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1371600</xdr:colOff>
      <xdr:row>0</xdr:row>
      <xdr:rowOff>0</xdr:rowOff>
    </xdr:from>
    <xdr:to>
      <xdr:col>12</xdr:col>
      <xdr:colOff>2314575</xdr:colOff>
      <xdr:row>0</xdr:row>
      <xdr:rowOff>866775</xdr:rowOff>
    </xdr:to>
    <xdr:pic>
      <xdr:nvPicPr>
        <xdr:cNvPr id="5266" name="3 Imagen" descr="FALLESDETORRENT_ACTUALIZADO">
          <a:extLst>
            <a:ext uri="{FF2B5EF4-FFF2-40B4-BE49-F238E27FC236}">
              <a16:creationId xmlns:a16="http://schemas.microsoft.com/office/drawing/2014/main" id="{0DFE7007-8088-D507-A525-C06FB9EDC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0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0</xdr:row>
      <xdr:rowOff>104775</xdr:rowOff>
    </xdr:from>
    <xdr:to>
      <xdr:col>10</xdr:col>
      <xdr:colOff>352425</xdr:colOff>
      <xdr:row>0</xdr:row>
      <xdr:rowOff>914400</xdr:rowOff>
    </xdr:to>
    <xdr:pic>
      <xdr:nvPicPr>
        <xdr:cNvPr id="5267" name="2 Imagen" descr="JLF TORRENT">
          <a:extLst>
            <a:ext uri="{FF2B5EF4-FFF2-40B4-BE49-F238E27FC236}">
              <a16:creationId xmlns:a16="http://schemas.microsoft.com/office/drawing/2014/main" id="{0EE97BD1-874E-B3D1-0CDC-B1F55F189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42" t="7921" r="18813" b="7921"/>
        <a:stretch>
          <a:fillRect/>
        </a:stretch>
      </xdr:blipFill>
      <xdr:spPr bwMode="auto">
        <a:xfrm>
          <a:off x="3200400" y="104775"/>
          <a:ext cx="628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314325</xdr:rowOff>
    </xdr:from>
    <xdr:to>
      <xdr:col>0</xdr:col>
      <xdr:colOff>1562100</xdr:colOff>
      <xdr:row>0</xdr:row>
      <xdr:rowOff>923925</xdr:rowOff>
    </xdr:to>
    <xdr:pic>
      <xdr:nvPicPr>
        <xdr:cNvPr id="7238" name="1 Imagen" descr="LOGOcolorA">
          <a:extLst>
            <a:ext uri="{FF2B5EF4-FFF2-40B4-BE49-F238E27FC236}">
              <a16:creationId xmlns:a16="http://schemas.microsoft.com/office/drawing/2014/main" id="{5C51B35C-15B0-B282-6CA0-630EDFC2F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1562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247650</xdr:colOff>
      <xdr:row>0</xdr:row>
      <xdr:rowOff>38100</xdr:rowOff>
    </xdr:from>
    <xdr:to>
      <xdr:col>3</xdr:col>
      <xdr:colOff>228600</xdr:colOff>
      <xdr:row>0</xdr:row>
      <xdr:rowOff>847725</xdr:rowOff>
    </xdr:to>
    <xdr:pic>
      <xdr:nvPicPr>
        <xdr:cNvPr id="7239" name="2 Imagen" descr="JLF TORRENT">
          <a:extLst>
            <a:ext uri="{FF2B5EF4-FFF2-40B4-BE49-F238E27FC236}">
              <a16:creationId xmlns:a16="http://schemas.microsoft.com/office/drawing/2014/main" id="{65C3A3FD-368E-524A-B257-93CE787EC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42" t="7921" r="18813" b="7921"/>
        <a:stretch>
          <a:fillRect/>
        </a:stretch>
      </xdr:blipFill>
      <xdr:spPr bwMode="auto">
        <a:xfrm>
          <a:off x="1943100" y="38100"/>
          <a:ext cx="628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0</xdr:row>
      <xdr:rowOff>19050</xdr:rowOff>
    </xdr:from>
    <xdr:to>
      <xdr:col>11</xdr:col>
      <xdr:colOff>180975</xdr:colOff>
      <xdr:row>1</xdr:row>
      <xdr:rowOff>19050</xdr:rowOff>
    </xdr:to>
    <xdr:pic>
      <xdr:nvPicPr>
        <xdr:cNvPr id="7240" name="3 Imagen" descr="FALLESDETORRENT_ACTUALIZADO">
          <a:extLst>
            <a:ext uri="{FF2B5EF4-FFF2-40B4-BE49-F238E27FC236}">
              <a16:creationId xmlns:a16="http://schemas.microsoft.com/office/drawing/2014/main" id="{799DA0A5-964C-1CE4-7501-5E2B5378A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19050"/>
          <a:ext cx="8858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31"/>
  <sheetViews>
    <sheetView tabSelected="1" topLeftCell="A2" zoomScale="90" zoomScaleNormal="90" workbookViewId="0">
      <pane xSplit="1" ySplit="7" topLeftCell="B9" activePane="bottomRight" state="frozen"/>
      <selection pane="bottomRight" activeCell="B4" sqref="B4"/>
      <selection pane="bottomLeft" activeCell="A9" sqref="A9"/>
      <selection pane="topRight" activeCell="B2" sqref="B2"/>
    </sheetView>
  </sheetViews>
  <sheetFormatPr defaultColWidth="11.42578125" defaultRowHeight="14.25"/>
  <cols>
    <col min="1" max="1" width="28.42578125" style="17" customWidth="1"/>
    <col min="2" max="5" width="4.85546875" style="17" customWidth="1"/>
    <col min="6" max="6" width="4.85546875" style="17" hidden="1" customWidth="1"/>
    <col min="7" max="7" width="5" style="17" customWidth="1"/>
    <col min="8" max="11" width="4.85546875" style="17" customWidth="1"/>
    <col min="12" max="12" width="4.85546875" style="17" hidden="1" customWidth="1"/>
    <col min="13" max="13" width="6.42578125" style="17" customWidth="1"/>
    <col min="14" max="17" width="4.85546875" style="17" customWidth="1"/>
    <col min="18" max="18" width="4.85546875" style="17" hidden="1" customWidth="1"/>
    <col min="19" max="23" width="4.85546875" style="17" customWidth="1"/>
    <col min="24" max="24" width="4.85546875" style="17" hidden="1" customWidth="1"/>
    <col min="25" max="25" width="5.85546875" style="17" customWidth="1"/>
    <col min="26" max="29" width="4.85546875" style="17" customWidth="1"/>
    <col min="30" max="30" width="4.85546875" style="17" hidden="1" customWidth="1"/>
    <col min="31" max="31" width="5.7109375" style="17" customWidth="1"/>
    <col min="32" max="41" width="8.42578125" style="17" customWidth="1"/>
    <col min="42" max="42" width="9.42578125" style="17" customWidth="1"/>
    <col min="43" max="43" width="10" style="17" customWidth="1"/>
    <col min="44" max="45" width="10.7109375" style="17" customWidth="1"/>
    <col min="46" max="46" width="12.7109375" style="17" customWidth="1"/>
    <col min="47" max="47" width="12.140625" style="17" customWidth="1"/>
    <col min="48" max="48" width="10.7109375" style="17" customWidth="1"/>
    <col min="49" max="49" width="8.42578125" style="17" bestFit="1" customWidth="1"/>
    <col min="50" max="50" width="12.140625" style="17" customWidth="1"/>
    <col min="51" max="16384" width="11.42578125" style="17"/>
  </cols>
  <sheetData>
    <row r="1" spans="1:50" ht="75.75" customHeight="1">
      <c r="E1" s="18"/>
      <c r="F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</row>
    <row r="2" spans="1:50" ht="30" customHeight="1">
      <c r="A2" s="9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9"/>
      <c r="AW2" s="9"/>
    </row>
    <row r="3" spans="1:50" ht="29.25" customHeight="1">
      <c r="A3" s="9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9"/>
      <c r="AW3" s="9"/>
    </row>
    <row r="4" spans="1:50" ht="14.25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</row>
    <row r="5" spans="1:50" ht="20.25" customHeight="1">
      <c r="A5" s="82" t="s">
        <v>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</row>
    <row r="6" spans="1:50">
      <c r="A6" s="1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69"/>
      <c r="AR6" s="69"/>
      <c r="AS6" s="69"/>
      <c r="AT6" s="69"/>
      <c r="AU6" s="69"/>
      <c r="AV6" s="69"/>
      <c r="AW6" s="1"/>
    </row>
    <row r="7" spans="1:50" ht="46.5" customHeight="1">
      <c r="A7" s="83" t="s">
        <v>2</v>
      </c>
      <c r="B7" s="92" t="s">
        <v>3</v>
      </c>
      <c r="C7" s="93"/>
      <c r="D7" s="93"/>
      <c r="E7" s="93"/>
      <c r="F7" s="93"/>
      <c r="G7" s="93"/>
      <c r="H7" s="97" t="s">
        <v>4</v>
      </c>
      <c r="I7" s="97"/>
      <c r="J7" s="97"/>
      <c r="K7" s="97"/>
      <c r="L7" s="97"/>
      <c r="M7" s="97"/>
      <c r="N7" s="97" t="s">
        <v>5</v>
      </c>
      <c r="O7" s="97"/>
      <c r="P7" s="97"/>
      <c r="Q7" s="97"/>
      <c r="R7" s="97"/>
      <c r="S7" s="97"/>
      <c r="T7" s="97" t="s">
        <v>6</v>
      </c>
      <c r="U7" s="97"/>
      <c r="V7" s="97"/>
      <c r="W7" s="97"/>
      <c r="X7" s="97"/>
      <c r="Y7" s="97"/>
      <c r="Z7" s="92" t="s">
        <v>7</v>
      </c>
      <c r="AA7" s="93"/>
      <c r="AB7" s="93"/>
      <c r="AC7" s="93"/>
      <c r="AD7" s="93"/>
      <c r="AE7" s="94"/>
      <c r="AF7" s="79" t="s">
        <v>8</v>
      </c>
      <c r="AG7" s="79" t="s">
        <v>9</v>
      </c>
      <c r="AH7" s="79" t="s">
        <v>10</v>
      </c>
      <c r="AI7" s="79" t="s">
        <v>10</v>
      </c>
      <c r="AJ7" s="79" t="s">
        <v>11</v>
      </c>
      <c r="AK7" s="79" t="s">
        <v>12</v>
      </c>
      <c r="AL7" s="79" t="s">
        <v>13</v>
      </c>
      <c r="AM7" s="79" t="s">
        <v>14</v>
      </c>
      <c r="AN7" s="79" t="s">
        <v>15</v>
      </c>
      <c r="AO7" s="79" t="s">
        <v>16</v>
      </c>
      <c r="AP7" s="79" t="s">
        <v>17</v>
      </c>
      <c r="AQ7" s="88" t="s">
        <v>18</v>
      </c>
      <c r="AR7" s="89"/>
      <c r="AS7" s="89"/>
      <c r="AT7" s="89"/>
      <c r="AU7" s="89"/>
      <c r="AV7" s="90"/>
      <c r="AW7" s="95" t="s">
        <v>15</v>
      </c>
      <c r="AX7" s="86" t="s">
        <v>19</v>
      </c>
    </row>
    <row r="8" spans="1:50" ht="51">
      <c r="A8" s="84"/>
      <c r="B8" s="47">
        <v>1</v>
      </c>
      <c r="C8" s="48">
        <v>2</v>
      </c>
      <c r="D8" s="48">
        <v>3</v>
      </c>
      <c r="E8" s="49">
        <v>4</v>
      </c>
      <c r="F8" s="49">
        <v>4</v>
      </c>
      <c r="G8" s="50">
        <v>5</v>
      </c>
      <c r="H8" s="47">
        <v>1</v>
      </c>
      <c r="I8" s="48">
        <v>2</v>
      </c>
      <c r="J8" s="48">
        <v>3</v>
      </c>
      <c r="K8" s="49">
        <v>4</v>
      </c>
      <c r="L8" s="51">
        <v>4</v>
      </c>
      <c r="M8" s="52">
        <v>5</v>
      </c>
      <c r="N8" s="47">
        <v>1</v>
      </c>
      <c r="O8" s="48">
        <v>2</v>
      </c>
      <c r="P8" s="48">
        <v>3</v>
      </c>
      <c r="Q8" s="49">
        <v>4</v>
      </c>
      <c r="R8" s="51">
        <v>4</v>
      </c>
      <c r="S8" s="52">
        <v>5</v>
      </c>
      <c r="T8" s="47">
        <v>1</v>
      </c>
      <c r="U8" s="48">
        <v>2</v>
      </c>
      <c r="V8" s="48">
        <v>3</v>
      </c>
      <c r="W8" s="49">
        <v>4</v>
      </c>
      <c r="X8" s="51">
        <v>4</v>
      </c>
      <c r="Y8" s="52">
        <v>5</v>
      </c>
      <c r="Z8" s="47">
        <v>1</v>
      </c>
      <c r="AA8" s="48">
        <v>2</v>
      </c>
      <c r="AB8" s="48">
        <v>3</v>
      </c>
      <c r="AC8" s="49">
        <v>4</v>
      </c>
      <c r="AD8" s="49">
        <v>4</v>
      </c>
      <c r="AE8" s="50">
        <v>5</v>
      </c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56" t="s">
        <v>20</v>
      </c>
      <c r="AR8" s="37" t="s">
        <v>21</v>
      </c>
      <c r="AS8" s="37" t="s">
        <v>22</v>
      </c>
      <c r="AT8" s="37" t="s">
        <v>23</v>
      </c>
      <c r="AU8" s="37" t="s">
        <v>24</v>
      </c>
      <c r="AV8" s="37" t="s">
        <v>25</v>
      </c>
      <c r="AW8" s="96"/>
      <c r="AX8" s="87"/>
    </row>
    <row r="9" spans="1:50">
      <c r="A9" s="53" t="s">
        <v>26</v>
      </c>
      <c r="B9" s="30">
        <v>6</v>
      </c>
      <c r="C9" s="31">
        <v>6</v>
      </c>
      <c r="D9" s="31">
        <v>5</v>
      </c>
      <c r="E9" s="33">
        <v>5</v>
      </c>
      <c r="F9" s="44"/>
      <c r="G9" s="32">
        <v>7</v>
      </c>
      <c r="H9" s="30">
        <v>6</v>
      </c>
      <c r="I9" s="31">
        <v>7</v>
      </c>
      <c r="J9" s="31">
        <v>6</v>
      </c>
      <c r="K9" s="33">
        <v>6</v>
      </c>
      <c r="L9" s="44"/>
      <c r="M9" s="32">
        <v>9</v>
      </c>
      <c r="N9" s="30">
        <v>6</v>
      </c>
      <c r="O9" s="31">
        <v>6</v>
      </c>
      <c r="P9" s="31">
        <v>6</v>
      </c>
      <c r="Q9" s="33">
        <v>6</v>
      </c>
      <c r="R9" s="44"/>
      <c r="S9" s="32">
        <v>8</v>
      </c>
      <c r="T9" s="30">
        <v>5</v>
      </c>
      <c r="U9" s="31">
        <v>5</v>
      </c>
      <c r="V9" s="31">
        <v>5</v>
      </c>
      <c r="W9" s="33">
        <v>6</v>
      </c>
      <c r="X9" s="44"/>
      <c r="Y9" s="32">
        <v>7</v>
      </c>
      <c r="Z9" s="30">
        <v>5</v>
      </c>
      <c r="AA9" s="31">
        <v>5</v>
      </c>
      <c r="AB9" s="31">
        <v>5</v>
      </c>
      <c r="AC9" s="33">
        <v>6</v>
      </c>
      <c r="AD9" s="29"/>
      <c r="AE9" s="28">
        <v>9</v>
      </c>
      <c r="AF9" s="14">
        <f t="shared" ref="AF9:AF19" si="0">B9+H9+N9+T9+Z9</f>
        <v>28</v>
      </c>
      <c r="AG9" s="14">
        <f t="shared" ref="AG9:AH19" si="1">C9+I9+O9+U9+AA9</f>
        <v>29</v>
      </c>
      <c r="AH9" s="14">
        <f t="shared" si="1"/>
        <v>27</v>
      </c>
      <c r="AI9" s="14">
        <f t="shared" ref="AI9:AI19" si="2">D9+J9+P9+V9+AB9</f>
        <v>27</v>
      </c>
      <c r="AJ9" s="14">
        <f t="shared" ref="AJ9:AJ19" si="3">E9+K9+Q9+W9+AC9</f>
        <v>29</v>
      </c>
      <c r="AK9" s="24">
        <f t="shared" ref="AK9:AK19" si="4">SUM(AF9:AJ9)</f>
        <v>140</v>
      </c>
      <c r="AL9" s="24">
        <f>MAX(AF9:AJ9)</f>
        <v>29</v>
      </c>
      <c r="AM9" s="24">
        <f>MIN(AF9:AJ9)</f>
        <v>27</v>
      </c>
      <c r="AN9" s="24">
        <f>AK9-AL9-AM9</f>
        <v>84</v>
      </c>
      <c r="AO9" s="24">
        <v>5</v>
      </c>
      <c r="AP9" s="24">
        <f>AN9/AO9</f>
        <v>16.8</v>
      </c>
      <c r="AQ9" s="15"/>
      <c r="AR9" s="13"/>
      <c r="AS9" s="13"/>
      <c r="AT9" s="13"/>
      <c r="AU9" s="13"/>
      <c r="AV9" s="13"/>
      <c r="AW9" s="16">
        <f t="shared" ref="AW9:AW19" si="5">+AP9-AQ9-AT9-AV9-AR9-AS9-AU9</f>
        <v>16.8</v>
      </c>
      <c r="AX9" s="25">
        <f>_xlfn.RANK.EQ(AW9,$AW$9:$AW$19,0)</f>
        <v>8</v>
      </c>
    </row>
    <row r="10" spans="1:50" ht="14.25" customHeight="1">
      <c r="A10" s="54" t="s">
        <v>27</v>
      </c>
      <c r="B10" s="30">
        <v>5</v>
      </c>
      <c r="C10" s="31">
        <v>7</v>
      </c>
      <c r="D10" s="31">
        <v>6</v>
      </c>
      <c r="E10" s="33">
        <v>6</v>
      </c>
      <c r="F10" s="44"/>
      <c r="G10" s="32">
        <v>8</v>
      </c>
      <c r="H10" s="30">
        <v>5</v>
      </c>
      <c r="I10" s="31">
        <v>7</v>
      </c>
      <c r="J10" s="31">
        <v>6</v>
      </c>
      <c r="K10" s="33">
        <v>6</v>
      </c>
      <c r="L10" s="44"/>
      <c r="M10" s="32">
        <v>7</v>
      </c>
      <c r="N10" s="30">
        <v>5</v>
      </c>
      <c r="O10" s="31">
        <v>7</v>
      </c>
      <c r="P10" s="31">
        <v>6</v>
      </c>
      <c r="Q10" s="33">
        <v>6</v>
      </c>
      <c r="R10" s="44"/>
      <c r="S10" s="32">
        <v>8</v>
      </c>
      <c r="T10" s="30">
        <v>5</v>
      </c>
      <c r="U10" s="31">
        <v>6</v>
      </c>
      <c r="V10" s="31">
        <v>4</v>
      </c>
      <c r="W10" s="33">
        <v>6</v>
      </c>
      <c r="X10" s="44"/>
      <c r="Y10" s="32">
        <v>7</v>
      </c>
      <c r="Z10" s="30">
        <v>5</v>
      </c>
      <c r="AA10" s="31">
        <v>7</v>
      </c>
      <c r="AB10" s="31">
        <v>5</v>
      </c>
      <c r="AC10" s="33">
        <v>6</v>
      </c>
      <c r="AD10" s="29"/>
      <c r="AE10" s="28">
        <v>7</v>
      </c>
      <c r="AF10" s="14">
        <f t="shared" si="0"/>
        <v>25</v>
      </c>
      <c r="AG10" s="14">
        <f t="shared" si="1"/>
        <v>34</v>
      </c>
      <c r="AH10" s="14">
        <f t="shared" si="1"/>
        <v>27</v>
      </c>
      <c r="AI10" s="14">
        <f t="shared" si="2"/>
        <v>27</v>
      </c>
      <c r="AJ10" s="14">
        <f t="shared" si="3"/>
        <v>30</v>
      </c>
      <c r="AK10" s="24">
        <f t="shared" si="4"/>
        <v>143</v>
      </c>
      <c r="AL10" s="24">
        <f t="shared" ref="AL10:AL19" si="6">MAX(AF10:AJ10)</f>
        <v>34</v>
      </c>
      <c r="AM10" s="24">
        <f t="shared" ref="AM10:AM19" si="7">MIN(AF10:AJ10)</f>
        <v>25</v>
      </c>
      <c r="AN10" s="24">
        <f t="shared" ref="AN10:AN19" si="8">AK10-AL10-AM10</f>
        <v>84</v>
      </c>
      <c r="AO10" s="24">
        <v>5</v>
      </c>
      <c r="AP10" s="24">
        <f t="shared" ref="AP10:AP19" si="9">AN10/AO10</f>
        <v>16.8</v>
      </c>
      <c r="AQ10" s="15"/>
      <c r="AR10" s="13"/>
      <c r="AS10" s="13"/>
      <c r="AT10" s="13"/>
      <c r="AU10" s="13"/>
      <c r="AV10" s="13"/>
      <c r="AW10" s="16">
        <f t="shared" si="5"/>
        <v>16.8</v>
      </c>
      <c r="AX10" s="25">
        <f t="shared" ref="AX9:AX19" si="10">_xlfn.RANK.EQ(AW10,$AW$9:$AW$19,0)</f>
        <v>8</v>
      </c>
    </row>
    <row r="11" spans="1:50">
      <c r="A11" s="53" t="s">
        <v>28</v>
      </c>
      <c r="B11" s="30">
        <v>5</v>
      </c>
      <c r="C11" s="31">
        <v>6</v>
      </c>
      <c r="D11" s="31">
        <v>5</v>
      </c>
      <c r="E11" s="33">
        <v>5</v>
      </c>
      <c r="F11" s="44"/>
      <c r="G11" s="32">
        <v>8</v>
      </c>
      <c r="H11" s="30">
        <v>5</v>
      </c>
      <c r="I11" s="31">
        <v>6</v>
      </c>
      <c r="J11" s="31">
        <v>6</v>
      </c>
      <c r="K11" s="33">
        <v>5</v>
      </c>
      <c r="L11" s="44"/>
      <c r="M11" s="32">
        <v>8</v>
      </c>
      <c r="N11" s="30">
        <v>5</v>
      </c>
      <c r="O11" s="31">
        <v>6</v>
      </c>
      <c r="P11" s="31">
        <v>5</v>
      </c>
      <c r="Q11" s="33">
        <v>5</v>
      </c>
      <c r="R11" s="44"/>
      <c r="S11" s="32">
        <v>9</v>
      </c>
      <c r="T11" s="30">
        <v>5</v>
      </c>
      <c r="U11" s="31">
        <v>7</v>
      </c>
      <c r="V11" s="31">
        <v>5</v>
      </c>
      <c r="W11" s="33">
        <v>6</v>
      </c>
      <c r="X11" s="44"/>
      <c r="Y11" s="32">
        <v>8</v>
      </c>
      <c r="Z11" s="30">
        <v>5</v>
      </c>
      <c r="AA11" s="31">
        <v>6</v>
      </c>
      <c r="AB11" s="31">
        <v>5</v>
      </c>
      <c r="AC11" s="33">
        <v>5</v>
      </c>
      <c r="AD11" s="29"/>
      <c r="AE11" s="28">
        <v>9</v>
      </c>
      <c r="AF11" s="14">
        <f t="shared" si="0"/>
        <v>25</v>
      </c>
      <c r="AG11" s="14">
        <f t="shared" si="1"/>
        <v>31</v>
      </c>
      <c r="AH11" s="14">
        <f t="shared" si="1"/>
        <v>26</v>
      </c>
      <c r="AI11" s="14">
        <f t="shared" si="2"/>
        <v>26</v>
      </c>
      <c r="AJ11" s="14">
        <f t="shared" si="3"/>
        <v>26</v>
      </c>
      <c r="AK11" s="24">
        <f t="shared" si="4"/>
        <v>134</v>
      </c>
      <c r="AL11" s="24">
        <f t="shared" si="6"/>
        <v>31</v>
      </c>
      <c r="AM11" s="24">
        <f t="shared" si="7"/>
        <v>25</v>
      </c>
      <c r="AN11" s="24">
        <f t="shared" si="8"/>
        <v>78</v>
      </c>
      <c r="AO11" s="24">
        <v>5</v>
      </c>
      <c r="AP11" s="24">
        <f t="shared" si="9"/>
        <v>15.6</v>
      </c>
      <c r="AQ11" s="15"/>
      <c r="AR11" s="13"/>
      <c r="AS11" s="13"/>
      <c r="AT11" s="13"/>
      <c r="AU11" s="13"/>
      <c r="AV11" s="13"/>
      <c r="AW11" s="16">
        <f t="shared" si="5"/>
        <v>15.6</v>
      </c>
      <c r="AX11" s="25">
        <f t="shared" si="10"/>
        <v>10</v>
      </c>
    </row>
    <row r="12" spans="1:50">
      <c r="A12" s="53" t="s">
        <v>29</v>
      </c>
      <c r="B12" s="30">
        <v>5</v>
      </c>
      <c r="C12" s="31">
        <v>7</v>
      </c>
      <c r="D12" s="31">
        <v>5</v>
      </c>
      <c r="E12" s="33">
        <v>6</v>
      </c>
      <c r="F12" s="44"/>
      <c r="G12" s="32">
        <v>9</v>
      </c>
      <c r="H12" s="30">
        <v>6</v>
      </c>
      <c r="I12" s="31">
        <v>7</v>
      </c>
      <c r="J12" s="31">
        <v>5</v>
      </c>
      <c r="K12" s="33">
        <v>6</v>
      </c>
      <c r="L12" s="44"/>
      <c r="M12" s="32">
        <v>8</v>
      </c>
      <c r="N12" s="30">
        <v>6</v>
      </c>
      <c r="O12" s="31">
        <v>7</v>
      </c>
      <c r="P12" s="31">
        <v>5</v>
      </c>
      <c r="Q12" s="33">
        <v>6</v>
      </c>
      <c r="R12" s="44"/>
      <c r="S12" s="32">
        <v>8</v>
      </c>
      <c r="T12" s="30">
        <v>5</v>
      </c>
      <c r="U12" s="31">
        <v>6</v>
      </c>
      <c r="V12" s="31">
        <v>5</v>
      </c>
      <c r="W12" s="33">
        <v>7</v>
      </c>
      <c r="X12" s="44"/>
      <c r="Y12" s="32">
        <v>8</v>
      </c>
      <c r="Z12" s="30">
        <v>6</v>
      </c>
      <c r="AA12" s="31">
        <v>7</v>
      </c>
      <c r="AB12" s="31">
        <v>5</v>
      </c>
      <c r="AC12" s="33">
        <v>7</v>
      </c>
      <c r="AD12" s="43"/>
      <c r="AE12" s="33">
        <v>8</v>
      </c>
      <c r="AF12" s="14">
        <f t="shared" si="0"/>
        <v>28</v>
      </c>
      <c r="AG12" s="14">
        <f t="shared" si="1"/>
        <v>34</v>
      </c>
      <c r="AH12" s="14">
        <f t="shared" si="1"/>
        <v>25</v>
      </c>
      <c r="AI12" s="14">
        <f t="shared" si="2"/>
        <v>25</v>
      </c>
      <c r="AJ12" s="14">
        <f t="shared" si="3"/>
        <v>32</v>
      </c>
      <c r="AK12" s="24">
        <f t="shared" si="4"/>
        <v>144</v>
      </c>
      <c r="AL12" s="24">
        <f t="shared" si="6"/>
        <v>34</v>
      </c>
      <c r="AM12" s="24">
        <f t="shared" si="7"/>
        <v>25</v>
      </c>
      <c r="AN12" s="24">
        <f t="shared" si="8"/>
        <v>85</v>
      </c>
      <c r="AO12" s="24">
        <v>5</v>
      </c>
      <c r="AP12" s="24">
        <f t="shared" si="9"/>
        <v>17</v>
      </c>
      <c r="AQ12" s="15"/>
      <c r="AR12" s="13"/>
      <c r="AS12" s="13"/>
      <c r="AT12" s="13"/>
      <c r="AU12" s="13"/>
      <c r="AV12" s="13"/>
      <c r="AW12" s="16">
        <f t="shared" si="5"/>
        <v>17</v>
      </c>
      <c r="AX12" s="25">
        <f t="shared" si="10"/>
        <v>7</v>
      </c>
    </row>
    <row r="13" spans="1:50">
      <c r="A13" s="55" t="s">
        <v>30</v>
      </c>
      <c r="B13" s="30">
        <v>5</v>
      </c>
      <c r="C13" s="31">
        <v>6</v>
      </c>
      <c r="D13" s="31">
        <v>5</v>
      </c>
      <c r="E13" s="33">
        <v>6</v>
      </c>
      <c r="F13" s="44"/>
      <c r="G13" s="32">
        <v>6</v>
      </c>
      <c r="H13" s="30">
        <v>5</v>
      </c>
      <c r="I13" s="31">
        <v>6</v>
      </c>
      <c r="J13" s="31">
        <v>5</v>
      </c>
      <c r="K13" s="33">
        <v>6</v>
      </c>
      <c r="L13" s="44"/>
      <c r="M13" s="32">
        <v>6</v>
      </c>
      <c r="N13" s="30">
        <v>5</v>
      </c>
      <c r="O13" s="31">
        <v>6</v>
      </c>
      <c r="P13" s="31">
        <v>5</v>
      </c>
      <c r="Q13" s="33">
        <v>6</v>
      </c>
      <c r="R13" s="44"/>
      <c r="S13" s="32">
        <v>6</v>
      </c>
      <c r="T13" s="30">
        <v>5</v>
      </c>
      <c r="U13" s="31">
        <v>6</v>
      </c>
      <c r="V13" s="31">
        <v>5</v>
      </c>
      <c r="W13" s="33">
        <v>6</v>
      </c>
      <c r="X13" s="44"/>
      <c r="Y13" s="32">
        <v>5</v>
      </c>
      <c r="Z13" s="30">
        <v>5</v>
      </c>
      <c r="AA13" s="31">
        <v>5</v>
      </c>
      <c r="AB13" s="31">
        <v>4</v>
      </c>
      <c r="AC13" s="33">
        <v>6</v>
      </c>
      <c r="AD13" s="29"/>
      <c r="AE13" s="28">
        <v>6</v>
      </c>
      <c r="AF13" s="14">
        <f t="shared" si="0"/>
        <v>25</v>
      </c>
      <c r="AG13" s="14">
        <f t="shared" si="1"/>
        <v>29</v>
      </c>
      <c r="AH13" s="14">
        <f t="shared" si="1"/>
        <v>24</v>
      </c>
      <c r="AI13" s="14">
        <f t="shared" si="2"/>
        <v>24</v>
      </c>
      <c r="AJ13" s="14">
        <f t="shared" si="3"/>
        <v>30</v>
      </c>
      <c r="AK13" s="24">
        <f t="shared" si="4"/>
        <v>132</v>
      </c>
      <c r="AL13" s="24">
        <f t="shared" si="6"/>
        <v>30</v>
      </c>
      <c r="AM13" s="24">
        <f t="shared" si="7"/>
        <v>24</v>
      </c>
      <c r="AN13" s="24">
        <f t="shared" si="8"/>
        <v>78</v>
      </c>
      <c r="AO13" s="24">
        <v>5</v>
      </c>
      <c r="AP13" s="24">
        <f t="shared" si="9"/>
        <v>15.6</v>
      </c>
      <c r="AQ13" s="15"/>
      <c r="AR13" s="13"/>
      <c r="AS13" s="13"/>
      <c r="AT13" s="13"/>
      <c r="AU13" s="13"/>
      <c r="AV13" s="13"/>
      <c r="AW13" s="16">
        <f t="shared" si="5"/>
        <v>15.6</v>
      </c>
      <c r="AX13" s="25">
        <f t="shared" si="10"/>
        <v>10</v>
      </c>
    </row>
    <row r="14" spans="1:50">
      <c r="A14" s="54" t="s">
        <v>31</v>
      </c>
      <c r="B14" s="30">
        <v>5</v>
      </c>
      <c r="C14" s="31">
        <v>5</v>
      </c>
      <c r="D14" s="31">
        <v>5</v>
      </c>
      <c r="E14" s="33">
        <v>6</v>
      </c>
      <c r="F14" s="44"/>
      <c r="G14" s="32">
        <v>5</v>
      </c>
      <c r="H14" s="30">
        <v>8</v>
      </c>
      <c r="I14" s="31">
        <v>8</v>
      </c>
      <c r="J14" s="31">
        <v>7</v>
      </c>
      <c r="K14" s="33">
        <v>6</v>
      </c>
      <c r="L14" s="44"/>
      <c r="M14" s="32">
        <v>7</v>
      </c>
      <c r="N14" s="30">
        <v>6</v>
      </c>
      <c r="O14" s="31">
        <v>5</v>
      </c>
      <c r="P14" s="31">
        <v>6</v>
      </c>
      <c r="Q14" s="33">
        <v>6</v>
      </c>
      <c r="R14" s="44"/>
      <c r="S14" s="32">
        <v>6</v>
      </c>
      <c r="T14" s="30">
        <v>6</v>
      </c>
      <c r="U14" s="31">
        <v>8</v>
      </c>
      <c r="V14" s="31">
        <v>6</v>
      </c>
      <c r="W14" s="33">
        <v>6</v>
      </c>
      <c r="X14" s="44"/>
      <c r="Y14" s="32">
        <v>9</v>
      </c>
      <c r="Z14" s="30">
        <v>6</v>
      </c>
      <c r="AA14" s="31">
        <v>6</v>
      </c>
      <c r="AB14" s="31">
        <v>5</v>
      </c>
      <c r="AC14" s="33">
        <v>6</v>
      </c>
      <c r="AD14" s="29"/>
      <c r="AE14" s="28">
        <v>7</v>
      </c>
      <c r="AF14" s="14">
        <f t="shared" si="0"/>
        <v>31</v>
      </c>
      <c r="AG14" s="14">
        <f t="shared" si="1"/>
        <v>32</v>
      </c>
      <c r="AH14" s="14">
        <f t="shared" si="1"/>
        <v>29</v>
      </c>
      <c r="AI14" s="14">
        <f t="shared" si="2"/>
        <v>29</v>
      </c>
      <c r="AJ14" s="14">
        <f t="shared" si="3"/>
        <v>30</v>
      </c>
      <c r="AK14" s="24">
        <f t="shared" si="4"/>
        <v>151</v>
      </c>
      <c r="AL14" s="24">
        <f t="shared" si="6"/>
        <v>32</v>
      </c>
      <c r="AM14" s="24">
        <f t="shared" si="7"/>
        <v>29</v>
      </c>
      <c r="AN14" s="24">
        <f t="shared" si="8"/>
        <v>90</v>
      </c>
      <c r="AO14" s="24">
        <v>5</v>
      </c>
      <c r="AP14" s="24">
        <f t="shared" si="9"/>
        <v>18</v>
      </c>
      <c r="AQ14" s="15"/>
      <c r="AR14" s="13"/>
      <c r="AS14" s="13"/>
      <c r="AT14" s="13"/>
      <c r="AU14" s="13"/>
      <c r="AV14" s="13"/>
      <c r="AW14" s="16">
        <f t="shared" si="5"/>
        <v>18</v>
      </c>
      <c r="AX14" s="25">
        <f t="shared" si="10"/>
        <v>4</v>
      </c>
    </row>
    <row r="15" spans="1:50">
      <c r="A15" s="53" t="s">
        <v>32</v>
      </c>
      <c r="B15" s="30">
        <v>8</v>
      </c>
      <c r="C15" s="31">
        <v>8</v>
      </c>
      <c r="D15" s="31">
        <v>7</v>
      </c>
      <c r="E15" s="33">
        <v>6</v>
      </c>
      <c r="F15" s="44"/>
      <c r="G15" s="32">
        <v>9</v>
      </c>
      <c r="H15" s="30">
        <v>7</v>
      </c>
      <c r="I15" s="31">
        <v>7</v>
      </c>
      <c r="J15" s="31">
        <v>7</v>
      </c>
      <c r="K15" s="33">
        <v>6</v>
      </c>
      <c r="L15" s="44"/>
      <c r="M15" s="32">
        <v>9</v>
      </c>
      <c r="N15" s="30">
        <v>7</v>
      </c>
      <c r="O15" s="31">
        <v>8</v>
      </c>
      <c r="P15" s="31">
        <v>7</v>
      </c>
      <c r="Q15" s="33">
        <v>7</v>
      </c>
      <c r="R15" s="44"/>
      <c r="S15" s="32">
        <v>9</v>
      </c>
      <c r="T15" s="30">
        <v>7</v>
      </c>
      <c r="U15" s="31">
        <v>8</v>
      </c>
      <c r="V15" s="31">
        <v>6</v>
      </c>
      <c r="W15" s="33">
        <v>7</v>
      </c>
      <c r="X15" s="44"/>
      <c r="Y15" s="32">
        <v>9</v>
      </c>
      <c r="Z15" s="30">
        <v>7</v>
      </c>
      <c r="AA15" s="31">
        <v>8</v>
      </c>
      <c r="AB15" s="31">
        <v>6</v>
      </c>
      <c r="AC15" s="33">
        <v>7</v>
      </c>
      <c r="AD15" s="29"/>
      <c r="AE15" s="28">
        <v>10</v>
      </c>
      <c r="AF15" s="14">
        <f t="shared" si="0"/>
        <v>36</v>
      </c>
      <c r="AG15" s="14">
        <f t="shared" si="1"/>
        <v>39</v>
      </c>
      <c r="AH15" s="14">
        <f t="shared" si="1"/>
        <v>33</v>
      </c>
      <c r="AI15" s="14">
        <f t="shared" si="2"/>
        <v>33</v>
      </c>
      <c r="AJ15" s="14">
        <f t="shared" si="3"/>
        <v>33</v>
      </c>
      <c r="AK15" s="24">
        <f t="shared" si="4"/>
        <v>174</v>
      </c>
      <c r="AL15" s="24">
        <f t="shared" si="6"/>
        <v>39</v>
      </c>
      <c r="AM15" s="24">
        <f t="shared" si="7"/>
        <v>33</v>
      </c>
      <c r="AN15" s="24">
        <f t="shared" si="8"/>
        <v>102</v>
      </c>
      <c r="AO15" s="24">
        <v>5</v>
      </c>
      <c r="AP15" s="24">
        <f t="shared" si="9"/>
        <v>20.399999999999999</v>
      </c>
      <c r="AQ15" s="15"/>
      <c r="AR15" s="13"/>
      <c r="AS15" s="13"/>
      <c r="AT15" s="13"/>
      <c r="AU15" s="13"/>
      <c r="AV15" s="13"/>
      <c r="AW15" s="16">
        <f t="shared" si="5"/>
        <v>20.399999999999999</v>
      </c>
      <c r="AX15" s="25">
        <f t="shared" si="10"/>
        <v>2</v>
      </c>
    </row>
    <row r="16" spans="1:50">
      <c r="A16" s="53" t="s">
        <v>33</v>
      </c>
      <c r="B16" s="30">
        <v>9</v>
      </c>
      <c r="C16" s="31">
        <v>8</v>
      </c>
      <c r="D16" s="31">
        <v>8</v>
      </c>
      <c r="E16" s="33">
        <v>7</v>
      </c>
      <c r="F16" s="44"/>
      <c r="G16" s="32">
        <v>9</v>
      </c>
      <c r="H16" s="30">
        <v>8</v>
      </c>
      <c r="I16" s="31">
        <v>8</v>
      </c>
      <c r="J16" s="31">
        <v>8</v>
      </c>
      <c r="K16" s="33">
        <v>7</v>
      </c>
      <c r="L16" s="44"/>
      <c r="M16" s="32">
        <v>10</v>
      </c>
      <c r="N16" s="30">
        <v>8</v>
      </c>
      <c r="O16" s="31">
        <v>8</v>
      </c>
      <c r="P16" s="31">
        <v>9</v>
      </c>
      <c r="Q16" s="33">
        <v>7</v>
      </c>
      <c r="R16" s="44"/>
      <c r="S16" s="32">
        <v>9</v>
      </c>
      <c r="T16" s="30">
        <v>9</v>
      </c>
      <c r="U16" s="31">
        <v>8</v>
      </c>
      <c r="V16" s="31">
        <v>9</v>
      </c>
      <c r="W16" s="33">
        <v>7</v>
      </c>
      <c r="X16" s="44"/>
      <c r="Y16" s="32">
        <v>9</v>
      </c>
      <c r="Z16" s="30">
        <v>9</v>
      </c>
      <c r="AA16" s="31">
        <v>9</v>
      </c>
      <c r="AB16" s="31">
        <v>9</v>
      </c>
      <c r="AC16" s="33">
        <v>7</v>
      </c>
      <c r="AD16" s="43"/>
      <c r="AE16" s="33">
        <v>9</v>
      </c>
      <c r="AF16" s="14">
        <f t="shared" si="0"/>
        <v>43</v>
      </c>
      <c r="AG16" s="14">
        <f t="shared" si="1"/>
        <v>41</v>
      </c>
      <c r="AH16" s="14">
        <f t="shared" si="1"/>
        <v>43</v>
      </c>
      <c r="AI16" s="14">
        <f t="shared" si="2"/>
        <v>43</v>
      </c>
      <c r="AJ16" s="14">
        <f t="shared" si="3"/>
        <v>35</v>
      </c>
      <c r="AK16" s="24">
        <f t="shared" si="4"/>
        <v>205</v>
      </c>
      <c r="AL16" s="24">
        <f t="shared" si="6"/>
        <v>43</v>
      </c>
      <c r="AM16" s="24">
        <f t="shared" si="7"/>
        <v>35</v>
      </c>
      <c r="AN16" s="24">
        <f t="shared" si="8"/>
        <v>127</v>
      </c>
      <c r="AO16" s="24">
        <v>5</v>
      </c>
      <c r="AP16" s="24">
        <f t="shared" si="9"/>
        <v>25.4</v>
      </c>
      <c r="AQ16" s="15"/>
      <c r="AR16" s="13"/>
      <c r="AS16" s="13"/>
      <c r="AT16" s="13"/>
      <c r="AU16" s="13"/>
      <c r="AV16" s="13"/>
      <c r="AW16" s="16">
        <f t="shared" si="5"/>
        <v>25.4</v>
      </c>
      <c r="AX16" s="25">
        <f t="shared" si="10"/>
        <v>1</v>
      </c>
    </row>
    <row r="17" spans="1:50">
      <c r="A17" s="53" t="s">
        <v>34</v>
      </c>
      <c r="B17" s="30">
        <v>6</v>
      </c>
      <c r="C17" s="31">
        <v>5</v>
      </c>
      <c r="D17" s="31">
        <v>5</v>
      </c>
      <c r="E17" s="33">
        <v>6</v>
      </c>
      <c r="F17" s="44"/>
      <c r="G17" s="32">
        <v>8</v>
      </c>
      <c r="H17" s="30">
        <v>6</v>
      </c>
      <c r="I17" s="31">
        <v>6</v>
      </c>
      <c r="J17" s="31">
        <v>5</v>
      </c>
      <c r="K17" s="33">
        <v>6</v>
      </c>
      <c r="L17" s="44"/>
      <c r="M17" s="32">
        <v>9</v>
      </c>
      <c r="N17" s="30">
        <v>6</v>
      </c>
      <c r="O17" s="31">
        <v>6</v>
      </c>
      <c r="P17" s="31">
        <v>6</v>
      </c>
      <c r="Q17" s="33">
        <v>6</v>
      </c>
      <c r="R17" s="44"/>
      <c r="S17" s="32">
        <v>8</v>
      </c>
      <c r="T17" s="30">
        <v>6</v>
      </c>
      <c r="U17" s="31">
        <v>7</v>
      </c>
      <c r="V17" s="31">
        <v>5</v>
      </c>
      <c r="W17" s="33">
        <v>6</v>
      </c>
      <c r="X17" s="44"/>
      <c r="Y17" s="32">
        <v>7</v>
      </c>
      <c r="Z17" s="30">
        <v>6</v>
      </c>
      <c r="AA17" s="31">
        <v>7</v>
      </c>
      <c r="AB17" s="31">
        <v>5</v>
      </c>
      <c r="AC17" s="33">
        <v>6</v>
      </c>
      <c r="AD17" s="29"/>
      <c r="AE17" s="28">
        <v>7</v>
      </c>
      <c r="AF17" s="14">
        <f t="shared" si="0"/>
        <v>30</v>
      </c>
      <c r="AG17" s="14">
        <f t="shared" si="1"/>
        <v>31</v>
      </c>
      <c r="AH17" s="14">
        <f t="shared" si="1"/>
        <v>26</v>
      </c>
      <c r="AI17" s="14">
        <f t="shared" si="2"/>
        <v>26</v>
      </c>
      <c r="AJ17" s="14">
        <f t="shared" si="3"/>
        <v>30</v>
      </c>
      <c r="AK17" s="24">
        <f t="shared" si="4"/>
        <v>143</v>
      </c>
      <c r="AL17" s="24">
        <f t="shared" si="6"/>
        <v>31</v>
      </c>
      <c r="AM17" s="24">
        <f t="shared" si="7"/>
        <v>26</v>
      </c>
      <c r="AN17" s="24">
        <f t="shared" si="8"/>
        <v>86</v>
      </c>
      <c r="AO17" s="24">
        <v>5</v>
      </c>
      <c r="AP17" s="24">
        <f t="shared" si="9"/>
        <v>17.2</v>
      </c>
      <c r="AQ17" s="15"/>
      <c r="AR17" s="13"/>
      <c r="AS17" s="13"/>
      <c r="AT17" s="13"/>
      <c r="AU17" s="13"/>
      <c r="AV17" s="13"/>
      <c r="AW17" s="16">
        <f t="shared" si="5"/>
        <v>17.2</v>
      </c>
      <c r="AX17" s="25">
        <f t="shared" si="10"/>
        <v>6</v>
      </c>
    </row>
    <row r="18" spans="1:50">
      <c r="A18" s="53" t="s">
        <v>35</v>
      </c>
      <c r="B18" s="30">
        <v>6</v>
      </c>
      <c r="C18" s="31">
        <v>6</v>
      </c>
      <c r="D18" s="31">
        <v>5</v>
      </c>
      <c r="E18" s="33">
        <v>7</v>
      </c>
      <c r="F18" s="44"/>
      <c r="G18" s="32">
        <v>9</v>
      </c>
      <c r="H18" s="30">
        <v>6</v>
      </c>
      <c r="I18" s="31">
        <v>6</v>
      </c>
      <c r="J18" s="31">
        <v>6</v>
      </c>
      <c r="K18" s="33">
        <v>7</v>
      </c>
      <c r="L18" s="44"/>
      <c r="M18" s="32">
        <v>9</v>
      </c>
      <c r="N18" s="30">
        <v>6</v>
      </c>
      <c r="O18" s="31">
        <v>8</v>
      </c>
      <c r="P18" s="31">
        <v>6</v>
      </c>
      <c r="Q18" s="33">
        <v>7</v>
      </c>
      <c r="R18" s="44"/>
      <c r="S18" s="32">
        <v>8</v>
      </c>
      <c r="T18" s="30">
        <v>6</v>
      </c>
      <c r="U18" s="31">
        <v>6</v>
      </c>
      <c r="V18" s="31">
        <v>5</v>
      </c>
      <c r="W18" s="33">
        <v>7</v>
      </c>
      <c r="X18" s="44"/>
      <c r="Y18" s="32">
        <v>8</v>
      </c>
      <c r="Z18" s="30">
        <v>6</v>
      </c>
      <c r="AA18" s="31">
        <v>7</v>
      </c>
      <c r="AB18" s="31">
        <v>5</v>
      </c>
      <c r="AC18" s="33">
        <v>7</v>
      </c>
      <c r="AD18" s="43"/>
      <c r="AE18" s="33">
        <v>9</v>
      </c>
      <c r="AF18" s="14">
        <f t="shared" si="0"/>
        <v>30</v>
      </c>
      <c r="AG18" s="14">
        <f t="shared" si="1"/>
        <v>33</v>
      </c>
      <c r="AH18" s="14">
        <f t="shared" si="1"/>
        <v>27</v>
      </c>
      <c r="AI18" s="14">
        <f t="shared" si="2"/>
        <v>27</v>
      </c>
      <c r="AJ18" s="14">
        <f t="shared" si="3"/>
        <v>35</v>
      </c>
      <c r="AK18" s="24">
        <f t="shared" si="4"/>
        <v>152</v>
      </c>
      <c r="AL18" s="24">
        <f t="shared" si="6"/>
        <v>35</v>
      </c>
      <c r="AM18" s="24">
        <f t="shared" si="7"/>
        <v>27</v>
      </c>
      <c r="AN18" s="24">
        <f t="shared" si="8"/>
        <v>90</v>
      </c>
      <c r="AO18" s="24">
        <v>5</v>
      </c>
      <c r="AP18" s="24">
        <f t="shared" si="9"/>
        <v>18</v>
      </c>
      <c r="AQ18" s="15"/>
      <c r="AR18" s="13"/>
      <c r="AS18" s="13"/>
      <c r="AT18" s="13"/>
      <c r="AU18" s="13"/>
      <c r="AV18" s="13"/>
      <c r="AW18" s="16">
        <f t="shared" si="5"/>
        <v>18</v>
      </c>
      <c r="AX18" s="25">
        <f t="shared" si="10"/>
        <v>4</v>
      </c>
    </row>
    <row r="19" spans="1:50">
      <c r="A19" s="53" t="s">
        <v>36</v>
      </c>
      <c r="B19" s="30">
        <v>6</v>
      </c>
      <c r="C19" s="31">
        <v>5</v>
      </c>
      <c r="D19" s="31">
        <v>7</v>
      </c>
      <c r="E19" s="33">
        <v>6</v>
      </c>
      <c r="F19" s="44"/>
      <c r="G19" s="32">
        <v>8</v>
      </c>
      <c r="H19" s="30">
        <v>6</v>
      </c>
      <c r="I19" s="31">
        <v>6</v>
      </c>
      <c r="J19" s="31">
        <v>6</v>
      </c>
      <c r="K19" s="33">
        <v>6</v>
      </c>
      <c r="L19" s="44"/>
      <c r="M19" s="32">
        <v>9</v>
      </c>
      <c r="N19" s="30">
        <v>7</v>
      </c>
      <c r="O19" s="31">
        <v>6</v>
      </c>
      <c r="P19" s="31">
        <v>7</v>
      </c>
      <c r="Q19" s="33">
        <v>7</v>
      </c>
      <c r="R19" s="44"/>
      <c r="S19" s="32">
        <v>8</v>
      </c>
      <c r="T19" s="30">
        <v>6</v>
      </c>
      <c r="U19" s="31">
        <v>6</v>
      </c>
      <c r="V19" s="31">
        <v>6</v>
      </c>
      <c r="W19" s="33">
        <v>6</v>
      </c>
      <c r="X19" s="44"/>
      <c r="Y19" s="32">
        <v>8</v>
      </c>
      <c r="Z19" s="30">
        <v>6</v>
      </c>
      <c r="AA19" s="31">
        <v>6</v>
      </c>
      <c r="AB19" s="31">
        <v>7</v>
      </c>
      <c r="AC19" s="33">
        <v>7</v>
      </c>
      <c r="AD19" s="43"/>
      <c r="AE19" s="33">
        <v>9</v>
      </c>
      <c r="AF19" s="14">
        <f t="shared" si="0"/>
        <v>31</v>
      </c>
      <c r="AG19" s="14">
        <f t="shared" si="1"/>
        <v>29</v>
      </c>
      <c r="AH19" s="14">
        <f t="shared" si="1"/>
        <v>33</v>
      </c>
      <c r="AI19" s="14">
        <f t="shared" si="2"/>
        <v>33</v>
      </c>
      <c r="AJ19" s="14">
        <f t="shared" si="3"/>
        <v>32</v>
      </c>
      <c r="AK19" s="24">
        <f t="shared" si="4"/>
        <v>158</v>
      </c>
      <c r="AL19" s="24">
        <f t="shared" si="6"/>
        <v>33</v>
      </c>
      <c r="AM19" s="24">
        <f t="shared" si="7"/>
        <v>29</v>
      </c>
      <c r="AN19" s="24">
        <f t="shared" si="8"/>
        <v>96</v>
      </c>
      <c r="AO19" s="24">
        <v>5</v>
      </c>
      <c r="AP19" s="24">
        <f t="shared" si="9"/>
        <v>19.2</v>
      </c>
      <c r="AQ19" s="15"/>
      <c r="AR19" s="13"/>
      <c r="AS19" s="13"/>
      <c r="AT19" s="13"/>
      <c r="AU19" s="13"/>
      <c r="AV19" s="13"/>
      <c r="AW19" s="16">
        <f t="shared" si="5"/>
        <v>19.2</v>
      </c>
      <c r="AX19" s="25">
        <f t="shared" si="10"/>
        <v>3</v>
      </c>
    </row>
    <row r="20" spans="1:50"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W20" s="19"/>
    </row>
    <row r="21" spans="1:50">
      <c r="B21" s="20" t="s">
        <v>37</v>
      </c>
      <c r="C21" s="20"/>
      <c r="D21" s="20"/>
    </row>
    <row r="22" spans="1:50">
      <c r="B22" s="21" t="s">
        <v>38</v>
      </c>
      <c r="C22" s="21"/>
      <c r="D22" s="21"/>
    </row>
    <row r="23" spans="1:50" ht="15" customHeight="1">
      <c r="B23" s="21" t="s">
        <v>39</v>
      </c>
      <c r="C23" s="21"/>
      <c r="D23" s="21"/>
    </row>
    <row r="24" spans="1:50" ht="15" customHeight="1">
      <c r="B24" s="21" t="s">
        <v>40</v>
      </c>
      <c r="C24" s="21"/>
      <c r="D24" s="2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</row>
    <row r="25" spans="1:50">
      <c r="B25" s="21"/>
      <c r="C25" s="21"/>
      <c r="D25" s="2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</row>
    <row r="26" spans="1:50">
      <c r="B26" s="21" t="s">
        <v>41</v>
      </c>
      <c r="C26" s="21"/>
      <c r="D26" s="21"/>
    </row>
    <row r="27" spans="1:50">
      <c r="B27" s="21" t="s">
        <v>42</v>
      </c>
      <c r="C27" s="21"/>
      <c r="D27" s="21"/>
    </row>
    <row r="28" spans="1:50">
      <c r="B28" s="21"/>
      <c r="C28" s="21"/>
      <c r="D28" s="21"/>
    </row>
    <row r="29" spans="1:50">
      <c r="B29" s="20" t="s">
        <v>43</v>
      </c>
      <c r="C29" s="20"/>
      <c r="D29" s="20"/>
    </row>
    <row r="30" spans="1:50">
      <c r="B30" s="21" t="s">
        <v>44</v>
      </c>
      <c r="C30" s="21"/>
      <c r="D30" s="21"/>
    </row>
    <row r="31" spans="1:50">
      <c r="B31" s="21"/>
      <c r="C31" s="21"/>
      <c r="D31" s="21"/>
      <c r="H31" s="17" t="s">
        <v>45</v>
      </c>
    </row>
  </sheetData>
  <mergeCells count="24">
    <mergeCell ref="AX7:AX8"/>
    <mergeCell ref="AQ7:AV7"/>
    <mergeCell ref="AF7:AF8"/>
    <mergeCell ref="E24:AW25"/>
    <mergeCell ref="Z7:AE7"/>
    <mergeCell ref="B7:G7"/>
    <mergeCell ref="AW7:AW8"/>
    <mergeCell ref="H7:M7"/>
    <mergeCell ref="AO7:AO8"/>
    <mergeCell ref="AP7:AP8"/>
    <mergeCell ref="N7:S7"/>
    <mergeCell ref="T7:Y7"/>
    <mergeCell ref="AH7:AH8"/>
    <mergeCell ref="AG7:AG8"/>
    <mergeCell ref="AI7:AI8"/>
    <mergeCell ref="AJ7:AJ8"/>
    <mergeCell ref="AK7:AK8"/>
    <mergeCell ref="B2:AU3"/>
    <mergeCell ref="A5:AW5"/>
    <mergeCell ref="A7:A8"/>
    <mergeCell ref="B6:AE6"/>
    <mergeCell ref="AL7:AL8"/>
    <mergeCell ref="AM7:AM8"/>
    <mergeCell ref="AN7:AN8"/>
  </mergeCells>
  <phoneticPr fontId="0" type="noConversion"/>
  <conditionalFormatting sqref="AX9:AX19">
    <cfRule type="cellIs" dxfId="4" priority="1" operator="equal">
      <formula>1</formula>
    </cfRule>
    <cfRule type="cellIs" dxfId="3" priority="2" operator="equal">
      <formula>2</formula>
    </cfRule>
    <cfRule type="cellIs" dxfId="2" priority="3" operator="equal">
      <formula>3</formula>
    </cfRule>
    <cfRule type="cellIs" dxfId="1" priority="4" operator="equal">
      <formula>4</formula>
    </cfRule>
    <cfRule type="cellIs" dxfId="0" priority="5" operator="equal">
      <formula>5</formula>
    </cfRule>
  </conditionalFormatting>
  <pageMargins left="0.11811023622047245" right="0" top="0.15748031496062992" bottom="0.19685039370078741" header="0.23622047244094491" footer="0.23622047244094491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8"/>
  <sheetViews>
    <sheetView topLeftCell="A4" zoomScale="90" zoomScaleNormal="90" workbookViewId="0">
      <selection activeCell="M15" sqref="M15"/>
    </sheetView>
  </sheetViews>
  <sheetFormatPr defaultColWidth="11.42578125" defaultRowHeight="14.25"/>
  <cols>
    <col min="1" max="1" width="28.85546875" style="17" customWidth="1"/>
    <col min="2" max="4" width="5.7109375" style="17" customWidth="1"/>
    <col min="5" max="5" width="7.28515625" style="17" customWidth="1"/>
    <col min="6" max="6" width="6.5703125" style="17" customWidth="1"/>
    <col min="7" max="9" width="6.42578125" style="17" customWidth="1"/>
    <col min="10" max="10" width="9.85546875" style="17" customWidth="1"/>
    <col min="11" max="11" width="7.140625" style="17" customWidth="1"/>
    <col min="12" max="12" width="8" style="17" customWidth="1"/>
    <col min="13" max="13" width="36.7109375" style="17" customWidth="1"/>
    <col min="14" max="16" width="5.7109375" style="17" customWidth="1"/>
    <col min="17" max="17" width="8.42578125" style="17" bestFit="1" customWidth="1"/>
    <col min="18" max="16384" width="11.42578125" style="17"/>
  </cols>
  <sheetData>
    <row r="1" spans="1:18" ht="75.75" customHeight="1">
      <c r="C1" s="18"/>
      <c r="D1" s="18"/>
      <c r="E1" s="18"/>
      <c r="L1" s="18"/>
      <c r="M1" s="18"/>
      <c r="O1" s="18"/>
      <c r="P1" s="18"/>
      <c r="Q1" s="18"/>
    </row>
    <row r="2" spans="1:18" ht="39.75" customHeight="1">
      <c r="A2" s="81" t="str">
        <f>'PUNTUACIO OBRA'!B2</f>
        <v xml:space="preserve">En Torrent a vint-i-set d'octubre de dos mil vint-i-cinc, reunit el jurat designat per Junta Local Fallera de Torrent per al Concurs de teatre infantil ha decidit atorgar les següents puntuacions: 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9"/>
      <c r="O2" s="9"/>
      <c r="P2" s="9"/>
      <c r="Q2" s="9"/>
    </row>
    <row r="3" spans="1:18" ht="14.25" customHeight="1">
      <c r="Q3" s="19"/>
    </row>
    <row r="4" spans="1:18" ht="15" customHeight="1">
      <c r="A4" s="82" t="s">
        <v>46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9"/>
      <c r="O4" s="9"/>
      <c r="P4" s="9"/>
      <c r="Q4" s="9"/>
    </row>
    <row r="5" spans="1:18">
      <c r="A5" s="1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1"/>
    </row>
    <row r="6" spans="1:18" ht="36" customHeight="1">
      <c r="A6" s="83" t="s">
        <v>2</v>
      </c>
      <c r="B6" s="88" t="s">
        <v>47</v>
      </c>
      <c r="C6" s="89"/>
      <c r="D6" s="89"/>
      <c r="E6" s="89"/>
      <c r="F6" s="89"/>
      <c r="G6" s="98" t="s">
        <v>48</v>
      </c>
      <c r="H6" s="98" t="s">
        <v>13</v>
      </c>
      <c r="I6" s="98" t="s">
        <v>14</v>
      </c>
      <c r="J6" s="98" t="s">
        <v>12</v>
      </c>
      <c r="K6" s="98" t="s">
        <v>16</v>
      </c>
      <c r="L6" s="98" t="s">
        <v>49</v>
      </c>
      <c r="M6" s="101" t="s">
        <v>50</v>
      </c>
      <c r="N6" s="6"/>
      <c r="O6" s="6"/>
      <c r="P6" s="6"/>
      <c r="Q6" s="22"/>
      <c r="R6" s="22"/>
    </row>
    <row r="7" spans="1:18" ht="15" customHeight="1">
      <c r="A7" s="100"/>
      <c r="B7" s="3">
        <v>1</v>
      </c>
      <c r="C7" s="4">
        <v>2</v>
      </c>
      <c r="D7" s="12">
        <v>3</v>
      </c>
      <c r="E7" s="12">
        <v>4</v>
      </c>
      <c r="F7" s="12">
        <v>5</v>
      </c>
      <c r="G7" s="99"/>
      <c r="H7" s="103"/>
      <c r="I7" s="103"/>
      <c r="J7" s="103"/>
      <c r="K7" s="99"/>
      <c r="L7" s="99"/>
      <c r="M7" s="102"/>
      <c r="N7" s="7"/>
      <c r="O7" s="7"/>
      <c r="P7" s="7"/>
      <c r="Q7" s="22"/>
      <c r="R7" s="22"/>
    </row>
    <row r="8" spans="1:18" ht="14.25" customHeight="1">
      <c r="A8" s="53" t="s">
        <v>26</v>
      </c>
      <c r="B8" s="26"/>
      <c r="C8" s="26"/>
      <c r="D8" s="26"/>
      <c r="E8" s="27"/>
      <c r="F8" s="27"/>
      <c r="G8" s="57">
        <f t="shared" ref="G8:G18" si="0">SUM(B8:F8)</f>
        <v>0</v>
      </c>
      <c r="H8" s="57">
        <f>MAX(B8:F8)</f>
        <v>0</v>
      </c>
      <c r="I8" s="57">
        <f>MIN(B8:F8)</f>
        <v>0</v>
      </c>
      <c r="J8" s="57">
        <f>G8-H8-I8</f>
        <v>0</v>
      </c>
      <c r="K8" s="58">
        <v>5</v>
      </c>
      <c r="L8" s="59">
        <f>+G8/K8</f>
        <v>0</v>
      </c>
      <c r="M8" s="60"/>
      <c r="N8" s="10"/>
      <c r="O8" s="8"/>
      <c r="P8" s="8"/>
      <c r="Q8" s="22"/>
      <c r="R8" s="22"/>
    </row>
    <row r="9" spans="1:18">
      <c r="A9" s="54" t="s">
        <v>27</v>
      </c>
      <c r="B9" s="26"/>
      <c r="C9" s="26"/>
      <c r="D9" s="26"/>
      <c r="E9" s="26"/>
      <c r="F9" s="26"/>
      <c r="G9" s="39">
        <f t="shared" si="0"/>
        <v>0</v>
      </c>
      <c r="H9" s="57">
        <f t="shared" ref="H9:H18" si="1">MAX(B9:F9)</f>
        <v>0</v>
      </c>
      <c r="I9" s="57">
        <f t="shared" ref="I9:I18" si="2">MIN(B9:F9)</f>
        <v>0</v>
      </c>
      <c r="J9" s="57">
        <f t="shared" ref="J9:J18" si="3">G9-H9-I9</f>
        <v>0</v>
      </c>
      <c r="K9" s="2">
        <v>5</v>
      </c>
      <c r="L9" s="40">
        <f t="shared" ref="L9:L18" si="4">+G9/K9</f>
        <v>0</v>
      </c>
      <c r="M9" s="61"/>
      <c r="N9" s="8"/>
      <c r="O9" s="8"/>
      <c r="P9" s="8"/>
      <c r="Q9" s="22"/>
      <c r="R9" s="22"/>
    </row>
    <row r="10" spans="1:18">
      <c r="A10" s="53" t="s">
        <v>28</v>
      </c>
      <c r="B10" s="26"/>
      <c r="C10" s="26"/>
      <c r="D10" s="26"/>
      <c r="E10" s="26"/>
      <c r="F10" s="26"/>
      <c r="G10" s="39">
        <f t="shared" si="0"/>
        <v>0</v>
      </c>
      <c r="H10" s="57">
        <f t="shared" si="1"/>
        <v>0</v>
      </c>
      <c r="I10" s="57">
        <f t="shared" si="2"/>
        <v>0</v>
      </c>
      <c r="J10" s="57">
        <f t="shared" si="3"/>
        <v>0</v>
      </c>
      <c r="K10" s="2">
        <v>5</v>
      </c>
      <c r="L10" s="40">
        <f t="shared" si="4"/>
        <v>0</v>
      </c>
      <c r="M10" s="61"/>
      <c r="N10" s="8"/>
      <c r="O10" s="8"/>
      <c r="P10" s="8"/>
      <c r="Q10" s="22"/>
      <c r="R10" s="22"/>
    </row>
    <row r="11" spans="1:18">
      <c r="A11" s="53" t="s">
        <v>29</v>
      </c>
      <c r="B11" s="26"/>
      <c r="C11" s="26"/>
      <c r="D11" s="26"/>
      <c r="E11" s="26"/>
      <c r="F11" s="26"/>
      <c r="G11" s="39">
        <f t="shared" si="0"/>
        <v>0</v>
      </c>
      <c r="H11" s="57">
        <f t="shared" si="1"/>
        <v>0</v>
      </c>
      <c r="I11" s="57">
        <f t="shared" si="2"/>
        <v>0</v>
      </c>
      <c r="J11" s="57">
        <f t="shared" si="3"/>
        <v>0</v>
      </c>
      <c r="K11" s="2">
        <v>5</v>
      </c>
      <c r="L11" s="40">
        <f t="shared" si="4"/>
        <v>0</v>
      </c>
      <c r="M11" s="61"/>
      <c r="N11" s="5"/>
      <c r="O11" s="5"/>
      <c r="P11" s="41"/>
    </row>
    <row r="12" spans="1:18">
      <c r="A12" s="55" t="s">
        <v>30</v>
      </c>
      <c r="B12" s="26"/>
      <c r="C12" s="26"/>
      <c r="D12" s="26"/>
      <c r="E12" s="26"/>
      <c r="F12" s="26"/>
      <c r="G12" s="39">
        <f t="shared" si="0"/>
        <v>0</v>
      </c>
      <c r="H12" s="57">
        <f t="shared" si="1"/>
        <v>0</v>
      </c>
      <c r="I12" s="57">
        <f t="shared" si="2"/>
        <v>0</v>
      </c>
      <c r="J12" s="57">
        <f t="shared" si="3"/>
        <v>0</v>
      </c>
      <c r="K12" s="2">
        <v>5</v>
      </c>
      <c r="L12" s="40">
        <f t="shared" si="4"/>
        <v>0</v>
      </c>
      <c r="M12" s="61"/>
      <c r="N12" s="5"/>
      <c r="O12" s="5"/>
      <c r="P12" s="5"/>
    </row>
    <row r="13" spans="1:18">
      <c r="A13" s="54" t="s">
        <v>31</v>
      </c>
      <c r="B13" s="26"/>
      <c r="C13" s="26"/>
      <c r="D13" s="26"/>
      <c r="E13" s="26"/>
      <c r="F13" s="26"/>
      <c r="G13" s="39">
        <f t="shared" si="0"/>
        <v>0</v>
      </c>
      <c r="H13" s="57">
        <f t="shared" si="1"/>
        <v>0</v>
      </c>
      <c r="I13" s="57">
        <f t="shared" si="2"/>
        <v>0</v>
      </c>
      <c r="J13" s="57">
        <f t="shared" si="3"/>
        <v>0</v>
      </c>
      <c r="K13" s="2">
        <v>5</v>
      </c>
      <c r="L13" s="40">
        <f t="shared" si="4"/>
        <v>0</v>
      </c>
      <c r="M13" s="61"/>
      <c r="N13" s="5"/>
      <c r="O13" s="5"/>
      <c r="P13" s="5"/>
    </row>
    <row r="14" spans="1:18">
      <c r="A14" s="53" t="s">
        <v>32</v>
      </c>
      <c r="B14" s="26">
        <v>9</v>
      </c>
      <c r="C14" s="26">
        <v>10</v>
      </c>
      <c r="D14" s="26">
        <v>7</v>
      </c>
      <c r="E14" s="26">
        <v>8</v>
      </c>
      <c r="F14" s="26">
        <v>9</v>
      </c>
      <c r="G14" s="39">
        <f t="shared" si="0"/>
        <v>43</v>
      </c>
      <c r="H14" s="57">
        <f t="shared" si="1"/>
        <v>10</v>
      </c>
      <c r="I14" s="57">
        <f t="shared" si="2"/>
        <v>7</v>
      </c>
      <c r="J14" s="57">
        <f t="shared" si="3"/>
        <v>26</v>
      </c>
      <c r="K14" s="2">
        <v>5</v>
      </c>
      <c r="L14" s="40">
        <f t="shared" si="4"/>
        <v>8.6</v>
      </c>
      <c r="M14" s="61" t="s">
        <v>51</v>
      </c>
      <c r="N14" s="5"/>
      <c r="O14" s="5"/>
      <c r="P14" s="5"/>
    </row>
    <row r="15" spans="1:18">
      <c r="A15" s="53" t="s">
        <v>33</v>
      </c>
      <c r="B15" s="26">
        <v>10</v>
      </c>
      <c r="C15" s="26">
        <v>9</v>
      </c>
      <c r="D15" s="26">
        <v>10</v>
      </c>
      <c r="E15" s="38">
        <v>8</v>
      </c>
      <c r="F15" s="38">
        <v>10</v>
      </c>
      <c r="G15" s="39">
        <f t="shared" si="0"/>
        <v>47</v>
      </c>
      <c r="H15" s="57">
        <f t="shared" si="1"/>
        <v>10</v>
      </c>
      <c r="I15" s="57">
        <f t="shared" si="2"/>
        <v>8</v>
      </c>
      <c r="J15" s="57">
        <f t="shared" si="3"/>
        <v>29</v>
      </c>
      <c r="K15" s="2">
        <v>5</v>
      </c>
      <c r="L15" s="40">
        <f t="shared" si="4"/>
        <v>9.4</v>
      </c>
      <c r="M15" s="77" t="s">
        <v>52</v>
      </c>
      <c r="N15" s="5"/>
      <c r="O15" s="5"/>
      <c r="P15" s="5"/>
    </row>
    <row r="16" spans="1:18">
      <c r="A16" s="53" t="s">
        <v>34</v>
      </c>
      <c r="B16" s="26"/>
      <c r="C16" s="26"/>
      <c r="D16" s="26"/>
      <c r="E16" s="38"/>
      <c r="F16" s="38"/>
      <c r="G16" s="39">
        <f t="shared" si="0"/>
        <v>0</v>
      </c>
      <c r="H16" s="57">
        <f t="shared" si="1"/>
        <v>0</v>
      </c>
      <c r="I16" s="57">
        <f t="shared" si="2"/>
        <v>0</v>
      </c>
      <c r="J16" s="57">
        <f t="shared" si="3"/>
        <v>0</v>
      </c>
      <c r="K16" s="2">
        <v>5</v>
      </c>
      <c r="L16" s="40">
        <f t="shared" si="4"/>
        <v>0</v>
      </c>
      <c r="M16" s="41"/>
      <c r="N16" s="5"/>
      <c r="O16" s="5"/>
      <c r="P16" s="5"/>
    </row>
    <row r="17" spans="1:18">
      <c r="A17" s="53" t="s">
        <v>35</v>
      </c>
      <c r="B17" s="26"/>
      <c r="C17" s="26"/>
      <c r="D17" s="26"/>
      <c r="E17" s="38"/>
      <c r="F17" s="38"/>
      <c r="G17" s="39">
        <f t="shared" si="0"/>
        <v>0</v>
      </c>
      <c r="H17" s="57">
        <f t="shared" si="1"/>
        <v>0</v>
      </c>
      <c r="I17" s="57">
        <f t="shared" si="2"/>
        <v>0</v>
      </c>
      <c r="J17" s="57">
        <f t="shared" si="3"/>
        <v>0</v>
      </c>
      <c r="K17" s="2">
        <v>5</v>
      </c>
      <c r="L17" s="40">
        <f t="shared" si="4"/>
        <v>0</v>
      </c>
      <c r="M17" s="41"/>
      <c r="N17" s="5"/>
      <c r="O17" s="5"/>
      <c r="P17" s="5"/>
    </row>
    <row r="18" spans="1:18">
      <c r="A18" s="53" t="s">
        <v>36</v>
      </c>
      <c r="B18" s="26">
        <v>8</v>
      </c>
      <c r="C18" s="26">
        <v>8</v>
      </c>
      <c r="D18" s="26">
        <v>7</v>
      </c>
      <c r="E18" s="38">
        <v>7</v>
      </c>
      <c r="F18" s="38">
        <v>9</v>
      </c>
      <c r="G18" s="39">
        <f t="shared" si="0"/>
        <v>39</v>
      </c>
      <c r="H18" s="57">
        <f t="shared" si="1"/>
        <v>9</v>
      </c>
      <c r="I18" s="57">
        <f t="shared" si="2"/>
        <v>7</v>
      </c>
      <c r="J18" s="57">
        <f t="shared" si="3"/>
        <v>23</v>
      </c>
      <c r="K18" s="2">
        <v>5</v>
      </c>
      <c r="L18" s="40">
        <f t="shared" si="4"/>
        <v>7.8</v>
      </c>
      <c r="M18" s="41" t="s">
        <v>53</v>
      </c>
      <c r="N18" s="5"/>
      <c r="O18" s="5"/>
      <c r="P18" s="5"/>
    </row>
    <row r="20" spans="1:18">
      <c r="A20" s="23" t="s">
        <v>54</v>
      </c>
      <c r="B20" s="23"/>
      <c r="C20" s="23"/>
      <c r="E20" s="45" t="s">
        <v>52</v>
      </c>
      <c r="F20" s="45"/>
      <c r="G20" s="64"/>
      <c r="H20" s="64"/>
      <c r="I20" s="64"/>
      <c r="J20" s="64"/>
      <c r="K20" s="45"/>
      <c r="L20" s="45"/>
      <c r="M20" s="45"/>
    </row>
    <row r="22" spans="1:18" ht="15" customHeight="1">
      <c r="A22" s="82" t="s">
        <v>55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9"/>
      <c r="O22" s="9"/>
      <c r="P22" s="9"/>
      <c r="Q22" s="9"/>
    </row>
    <row r="23" spans="1:18">
      <c r="A23" s="1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1"/>
    </row>
    <row r="24" spans="1:18" ht="36" customHeight="1">
      <c r="A24" s="83" t="s">
        <v>2</v>
      </c>
      <c r="B24" s="88" t="s">
        <v>56</v>
      </c>
      <c r="C24" s="89"/>
      <c r="D24" s="89"/>
      <c r="E24" s="89"/>
      <c r="F24" s="89"/>
      <c r="G24" s="98" t="s">
        <v>48</v>
      </c>
      <c r="H24" s="98" t="s">
        <v>13</v>
      </c>
      <c r="I24" s="98" t="s">
        <v>14</v>
      </c>
      <c r="J24" s="98" t="s">
        <v>12</v>
      </c>
      <c r="K24" s="98" t="s">
        <v>16</v>
      </c>
      <c r="L24" s="98" t="s">
        <v>49</v>
      </c>
      <c r="M24" s="101" t="s">
        <v>57</v>
      </c>
      <c r="N24" s="6"/>
      <c r="O24" s="6"/>
      <c r="P24" s="6"/>
      <c r="Q24" s="22"/>
      <c r="R24" s="22"/>
    </row>
    <row r="25" spans="1:18">
      <c r="A25" s="100"/>
      <c r="B25" s="3">
        <v>1</v>
      </c>
      <c r="C25" s="4">
        <v>2</v>
      </c>
      <c r="D25" s="12">
        <v>3</v>
      </c>
      <c r="E25" s="12">
        <v>4</v>
      </c>
      <c r="F25" s="12">
        <v>5</v>
      </c>
      <c r="G25" s="99"/>
      <c r="H25" s="103"/>
      <c r="I25" s="103"/>
      <c r="J25" s="103"/>
      <c r="K25" s="99"/>
      <c r="L25" s="99"/>
      <c r="M25" s="102"/>
      <c r="N25" s="7"/>
      <c r="O25" s="7"/>
      <c r="P25" s="7"/>
      <c r="Q25" s="22"/>
      <c r="R25" s="22"/>
    </row>
    <row r="26" spans="1:18">
      <c r="A26" s="66" t="s">
        <v>26</v>
      </c>
      <c r="B26" s="62"/>
      <c r="C26" s="27"/>
      <c r="D26" s="27"/>
      <c r="E26" s="27"/>
      <c r="F26" s="27"/>
      <c r="G26" s="57">
        <f t="shared" ref="G26:G36" si="5">SUM(B26:F26)</f>
        <v>0</v>
      </c>
      <c r="H26" s="57">
        <f>MAX(B26:F26)</f>
        <v>0</v>
      </c>
      <c r="I26" s="57">
        <f>MIN(B26:F26)</f>
        <v>0</v>
      </c>
      <c r="J26" s="57">
        <f>G26-H26-I26</f>
        <v>0</v>
      </c>
      <c r="K26" s="58">
        <v>5</v>
      </c>
      <c r="L26" s="59">
        <f>+J26/K26</f>
        <v>0</v>
      </c>
      <c r="M26" s="60"/>
      <c r="N26" s="10"/>
      <c r="O26" s="8"/>
      <c r="P26" s="8"/>
      <c r="Q26" s="22"/>
      <c r="R26" s="22"/>
    </row>
    <row r="27" spans="1:18">
      <c r="A27" s="65" t="s">
        <v>27</v>
      </c>
      <c r="B27" s="63"/>
      <c r="C27" s="26"/>
      <c r="D27" s="26"/>
      <c r="E27" s="26"/>
      <c r="F27" s="26"/>
      <c r="G27" s="39">
        <f t="shared" si="5"/>
        <v>0</v>
      </c>
      <c r="H27" s="57">
        <f t="shared" ref="H27:H36" si="6">MAX(B27:F27)</f>
        <v>0</v>
      </c>
      <c r="I27" s="57">
        <f t="shared" ref="I27:I36" si="7">MIN(B27:F27)</f>
        <v>0</v>
      </c>
      <c r="J27" s="57">
        <f t="shared" ref="J27:J36" si="8">G27-H27-I27</f>
        <v>0</v>
      </c>
      <c r="K27" s="2">
        <v>5</v>
      </c>
      <c r="L27" s="59">
        <f t="shared" ref="L27:L36" si="9">+J27/K27</f>
        <v>0</v>
      </c>
      <c r="M27" s="61"/>
      <c r="N27" s="8"/>
      <c r="O27" s="8"/>
      <c r="P27" s="8"/>
      <c r="Q27" s="22"/>
      <c r="R27" s="22"/>
    </row>
    <row r="28" spans="1:18">
      <c r="A28" s="66" t="s">
        <v>28</v>
      </c>
      <c r="B28" s="63"/>
      <c r="C28" s="26"/>
      <c r="D28" s="26"/>
      <c r="E28" s="26"/>
      <c r="F28" s="26"/>
      <c r="G28" s="39">
        <f t="shared" si="5"/>
        <v>0</v>
      </c>
      <c r="H28" s="57">
        <f t="shared" si="6"/>
        <v>0</v>
      </c>
      <c r="I28" s="57">
        <f t="shared" si="7"/>
        <v>0</v>
      </c>
      <c r="J28" s="57">
        <f t="shared" si="8"/>
        <v>0</v>
      </c>
      <c r="K28" s="2">
        <v>5</v>
      </c>
      <c r="L28" s="59">
        <f t="shared" si="9"/>
        <v>0</v>
      </c>
      <c r="M28" s="61"/>
      <c r="N28" s="10"/>
      <c r="O28" s="8"/>
      <c r="P28" s="8"/>
      <c r="Q28" s="22"/>
      <c r="R28" s="22"/>
    </row>
    <row r="29" spans="1:18">
      <c r="A29" s="66" t="s">
        <v>29</v>
      </c>
      <c r="B29" s="63">
        <v>10</v>
      </c>
      <c r="C29" s="26">
        <v>10</v>
      </c>
      <c r="D29" s="26">
        <v>7</v>
      </c>
      <c r="E29" s="26">
        <v>8</v>
      </c>
      <c r="F29" s="26">
        <v>8</v>
      </c>
      <c r="G29" s="39">
        <f t="shared" si="5"/>
        <v>43</v>
      </c>
      <c r="H29" s="57">
        <f t="shared" si="6"/>
        <v>10</v>
      </c>
      <c r="I29" s="57">
        <f t="shared" si="7"/>
        <v>7</v>
      </c>
      <c r="J29" s="57">
        <f t="shared" si="8"/>
        <v>26</v>
      </c>
      <c r="K29" s="2">
        <v>5</v>
      </c>
      <c r="L29" s="59">
        <f t="shared" si="9"/>
        <v>5.2</v>
      </c>
      <c r="M29" s="76" t="s">
        <v>58</v>
      </c>
      <c r="N29" s="8"/>
      <c r="O29" s="8"/>
      <c r="P29" s="8"/>
      <c r="Q29" s="22"/>
      <c r="R29" s="22"/>
    </row>
    <row r="30" spans="1:18">
      <c r="A30" s="67" t="s">
        <v>30</v>
      </c>
      <c r="B30" s="63"/>
      <c r="C30" s="26"/>
      <c r="D30" s="26"/>
      <c r="E30" s="26"/>
      <c r="F30" s="26"/>
      <c r="G30" s="39">
        <f t="shared" si="5"/>
        <v>0</v>
      </c>
      <c r="H30" s="57">
        <f t="shared" si="6"/>
        <v>0</v>
      </c>
      <c r="I30" s="57">
        <f t="shared" si="7"/>
        <v>0</v>
      </c>
      <c r="J30" s="57">
        <f t="shared" si="8"/>
        <v>0</v>
      </c>
      <c r="K30" s="2">
        <v>5</v>
      </c>
      <c r="L30" s="59">
        <f t="shared" si="9"/>
        <v>0</v>
      </c>
      <c r="M30" s="61"/>
      <c r="N30" s="5"/>
      <c r="O30" s="5"/>
      <c r="P30" s="5"/>
    </row>
    <row r="31" spans="1:18">
      <c r="A31" s="65" t="s">
        <v>31</v>
      </c>
      <c r="B31" s="63"/>
      <c r="C31" s="26"/>
      <c r="D31" s="26"/>
      <c r="E31" s="26"/>
      <c r="F31" s="26"/>
      <c r="G31" s="39">
        <f t="shared" si="5"/>
        <v>0</v>
      </c>
      <c r="H31" s="57">
        <f t="shared" si="6"/>
        <v>0</v>
      </c>
      <c r="I31" s="57">
        <f t="shared" si="7"/>
        <v>0</v>
      </c>
      <c r="J31" s="57">
        <f t="shared" si="8"/>
        <v>0</v>
      </c>
      <c r="K31" s="2">
        <v>5</v>
      </c>
      <c r="L31" s="59">
        <f t="shared" si="9"/>
        <v>0</v>
      </c>
      <c r="M31" s="61"/>
      <c r="N31" s="5"/>
      <c r="O31" s="5"/>
      <c r="P31" s="5"/>
    </row>
    <row r="32" spans="1:18">
      <c r="A32" s="66" t="s">
        <v>32</v>
      </c>
      <c r="B32" s="63">
        <v>8</v>
      </c>
      <c r="C32" s="26">
        <v>7</v>
      </c>
      <c r="D32" s="26">
        <v>7</v>
      </c>
      <c r="E32" s="26">
        <v>7</v>
      </c>
      <c r="F32" s="26">
        <v>9</v>
      </c>
      <c r="G32" s="39">
        <f t="shared" si="5"/>
        <v>38</v>
      </c>
      <c r="H32" s="57">
        <f t="shared" si="6"/>
        <v>9</v>
      </c>
      <c r="I32" s="57">
        <f t="shared" si="7"/>
        <v>7</v>
      </c>
      <c r="J32" s="57">
        <f t="shared" si="8"/>
        <v>22</v>
      </c>
      <c r="K32" s="2">
        <v>5</v>
      </c>
      <c r="L32" s="59">
        <f t="shared" si="9"/>
        <v>4.4000000000000004</v>
      </c>
      <c r="M32" s="61" t="s">
        <v>59</v>
      </c>
      <c r="N32" s="5"/>
      <c r="O32" s="5"/>
      <c r="P32" s="5"/>
    </row>
    <row r="33" spans="1:16">
      <c r="A33" s="66" t="s">
        <v>33</v>
      </c>
      <c r="B33" s="63">
        <v>9</v>
      </c>
      <c r="C33" s="26">
        <v>9</v>
      </c>
      <c r="D33" s="26">
        <v>6</v>
      </c>
      <c r="E33" s="26">
        <v>7</v>
      </c>
      <c r="F33" s="26">
        <v>8</v>
      </c>
      <c r="G33" s="39">
        <f t="shared" si="5"/>
        <v>39</v>
      </c>
      <c r="H33" s="57">
        <f t="shared" si="6"/>
        <v>9</v>
      </c>
      <c r="I33" s="57">
        <f t="shared" si="7"/>
        <v>6</v>
      </c>
      <c r="J33" s="57">
        <f t="shared" si="8"/>
        <v>24</v>
      </c>
      <c r="K33" s="2">
        <v>5</v>
      </c>
      <c r="L33" s="59">
        <f t="shared" si="9"/>
        <v>4.8</v>
      </c>
      <c r="M33" s="61" t="s">
        <v>60</v>
      </c>
      <c r="N33" s="5"/>
      <c r="O33" s="5"/>
      <c r="P33" s="5"/>
    </row>
    <row r="34" spans="1:16">
      <c r="A34" s="66" t="s">
        <v>34</v>
      </c>
      <c r="B34" s="63"/>
      <c r="C34" s="26"/>
      <c r="D34" s="38"/>
      <c r="E34" s="38"/>
      <c r="F34" s="38"/>
      <c r="G34" s="39">
        <f t="shared" si="5"/>
        <v>0</v>
      </c>
      <c r="H34" s="57">
        <f t="shared" si="6"/>
        <v>0</v>
      </c>
      <c r="I34" s="57">
        <f t="shared" si="7"/>
        <v>0</v>
      </c>
      <c r="J34" s="57">
        <f t="shared" si="8"/>
        <v>0</v>
      </c>
      <c r="K34" s="2">
        <v>5</v>
      </c>
      <c r="L34" s="59">
        <f t="shared" si="9"/>
        <v>0</v>
      </c>
      <c r="M34" s="41"/>
      <c r="N34" s="5"/>
      <c r="O34" s="5"/>
      <c r="P34" s="5"/>
    </row>
    <row r="35" spans="1:16" ht="14.25" customHeight="1">
      <c r="A35" s="66" t="s">
        <v>35</v>
      </c>
      <c r="B35" s="63"/>
      <c r="C35" s="26"/>
      <c r="D35" s="38"/>
      <c r="E35" s="38"/>
      <c r="F35" s="38"/>
      <c r="G35" s="39">
        <f t="shared" si="5"/>
        <v>0</v>
      </c>
      <c r="H35" s="57">
        <f t="shared" si="6"/>
        <v>0</v>
      </c>
      <c r="I35" s="57">
        <f t="shared" si="7"/>
        <v>0</v>
      </c>
      <c r="J35" s="57">
        <f t="shared" si="8"/>
        <v>0</v>
      </c>
      <c r="K35" s="2">
        <v>5</v>
      </c>
      <c r="L35" s="59">
        <f t="shared" si="9"/>
        <v>0</v>
      </c>
      <c r="M35" s="41"/>
      <c r="N35" s="5"/>
      <c r="O35" s="5"/>
      <c r="P35" s="5"/>
    </row>
    <row r="36" spans="1:16">
      <c r="A36" s="66" t="s">
        <v>36</v>
      </c>
      <c r="B36" s="63"/>
      <c r="C36" s="26"/>
      <c r="D36" s="72"/>
      <c r="E36" s="72"/>
      <c r="F36" s="38"/>
      <c r="G36" s="39">
        <f t="shared" si="5"/>
        <v>0</v>
      </c>
      <c r="H36" s="57">
        <f t="shared" si="6"/>
        <v>0</v>
      </c>
      <c r="I36" s="57">
        <f t="shared" si="7"/>
        <v>0</v>
      </c>
      <c r="J36" s="57">
        <f t="shared" si="8"/>
        <v>0</v>
      </c>
      <c r="K36" s="2">
        <v>5</v>
      </c>
      <c r="L36" s="59">
        <f t="shared" si="9"/>
        <v>0</v>
      </c>
      <c r="M36" s="41"/>
      <c r="N36" s="5"/>
      <c r="O36" s="5"/>
      <c r="P36" s="5"/>
    </row>
    <row r="37" spans="1:16">
      <c r="D37" s="71"/>
      <c r="E37" s="71"/>
    </row>
    <row r="38" spans="1:16">
      <c r="A38" s="23" t="s">
        <v>61</v>
      </c>
      <c r="B38" s="23"/>
      <c r="C38" s="73"/>
      <c r="D38" s="74" t="s">
        <v>58</v>
      </c>
      <c r="E38" s="46"/>
      <c r="F38" s="46"/>
      <c r="G38" s="75"/>
      <c r="H38" s="64"/>
      <c r="I38" s="64"/>
      <c r="J38" s="64"/>
      <c r="K38" s="45"/>
      <c r="L38" s="45"/>
      <c r="M38" s="45"/>
    </row>
  </sheetData>
  <mergeCells count="23">
    <mergeCell ref="L6:L7"/>
    <mergeCell ref="H6:H7"/>
    <mergeCell ref="I6:I7"/>
    <mergeCell ref="J6:J7"/>
    <mergeCell ref="H24:H25"/>
    <mergeCell ref="I24:I25"/>
    <mergeCell ref="J24:J25"/>
    <mergeCell ref="A4:M4"/>
    <mergeCell ref="K6:K7"/>
    <mergeCell ref="A6:A7"/>
    <mergeCell ref="B24:F24"/>
    <mergeCell ref="A2:M2"/>
    <mergeCell ref="G24:G25"/>
    <mergeCell ref="K24:K25"/>
    <mergeCell ref="B23:P23"/>
    <mergeCell ref="A24:A25"/>
    <mergeCell ref="M6:M7"/>
    <mergeCell ref="A22:M22"/>
    <mergeCell ref="G6:G7"/>
    <mergeCell ref="B5:P5"/>
    <mergeCell ref="L24:L25"/>
    <mergeCell ref="M24:M25"/>
    <mergeCell ref="B6:F6"/>
  </mergeCells>
  <phoneticPr fontId="0" type="noConversion"/>
  <pageMargins left="0.51181102362204722" right="0.31496062992125984" top="0.15748031496062992" bottom="0.19685039370078741" header="0.31496062992125984" footer="0.31496062992125984"/>
  <pageSetup paperSize="9" scale="9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9"/>
  <sheetViews>
    <sheetView topLeftCell="A28" zoomScaleNormal="100" workbookViewId="0">
      <selection activeCell="R29" sqref="R29"/>
    </sheetView>
  </sheetViews>
  <sheetFormatPr defaultColWidth="11.42578125" defaultRowHeight="14.25"/>
  <cols>
    <col min="1" max="1" width="28.85546875" style="17" customWidth="1"/>
    <col min="2" max="6" width="5.7109375" style="17" customWidth="1"/>
    <col min="7" max="9" width="6.140625" style="17" customWidth="1"/>
    <col min="10" max="10" width="11.140625" style="17" customWidth="1"/>
    <col min="11" max="11" width="6.42578125" style="17" customWidth="1"/>
    <col min="12" max="12" width="8" style="17" customWidth="1"/>
    <col min="13" max="13" width="35.5703125" style="17" customWidth="1"/>
    <col min="14" max="16" width="5.7109375" style="17" customWidth="1"/>
    <col min="17" max="17" width="8.42578125" style="17" bestFit="1" customWidth="1"/>
    <col min="18" max="16384" width="11.42578125" style="17"/>
  </cols>
  <sheetData>
    <row r="1" spans="1:18" ht="75.75" customHeight="1">
      <c r="C1" s="18"/>
      <c r="D1" s="18"/>
      <c r="E1" s="18"/>
      <c r="L1" s="18"/>
      <c r="M1" s="18"/>
      <c r="O1" s="18"/>
      <c r="P1" s="18"/>
      <c r="Q1" s="18"/>
    </row>
    <row r="2" spans="1:18" ht="39.75" customHeight="1">
      <c r="A2" s="81" t="e">
        <f>#REF!</f>
        <v>#REF!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9"/>
      <c r="O2" s="9"/>
      <c r="P2" s="9"/>
      <c r="Q2" s="9"/>
    </row>
    <row r="3" spans="1:18" ht="14.25" customHeight="1">
      <c r="Q3" s="19"/>
    </row>
    <row r="4" spans="1:18" ht="15" customHeight="1">
      <c r="A4" s="82" t="s">
        <v>62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9"/>
      <c r="O4" s="9"/>
      <c r="P4" s="9"/>
      <c r="Q4" s="9"/>
    </row>
    <row r="5" spans="1:1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8" ht="36" customHeight="1">
      <c r="A6" s="83" t="s">
        <v>2</v>
      </c>
      <c r="B6" s="88" t="s">
        <v>63</v>
      </c>
      <c r="C6" s="89"/>
      <c r="D6" s="89"/>
      <c r="E6" s="89"/>
      <c r="F6" s="89"/>
      <c r="G6" s="98" t="s">
        <v>48</v>
      </c>
      <c r="H6" s="98" t="s">
        <v>13</v>
      </c>
      <c r="I6" s="98" t="s">
        <v>14</v>
      </c>
      <c r="J6" s="98" t="s">
        <v>12</v>
      </c>
      <c r="K6" s="98" t="s">
        <v>16</v>
      </c>
      <c r="L6" s="98" t="s">
        <v>49</v>
      </c>
      <c r="M6" s="104" t="s">
        <v>64</v>
      </c>
      <c r="N6" s="6"/>
      <c r="O6" s="6"/>
      <c r="P6" s="6"/>
      <c r="Q6" s="22"/>
      <c r="R6" s="22"/>
    </row>
    <row r="7" spans="1:18">
      <c r="A7" s="100"/>
      <c r="B7" s="3">
        <v>1</v>
      </c>
      <c r="C7" s="4">
        <v>2</v>
      </c>
      <c r="D7" s="12">
        <v>3</v>
      </c>
      <c r="E7" s="12">
        <v>4</v>
      </c>
      <c r="F7" s="12">
        <v>5</v>
      </c>
      <c r="G7" s="99"/>
      <c r="H7" s="103"/>
      <c r="I7" s="103"/>
      <c r="J7" s="103"/>
      <c r="K7" s="99"/>
      <c r="L7" s="99"/>
      <c r="M7" s="105"/>
      <c r="N7" s="7"/>
      <c r="O7" s="7"/>
      <c r="P7" s="7"/>
      <c r="Q7" s="22"/>
      <c r="R7" s="22"/>
    </row>
    <row r="8" spans="1:18" ht="14.25" customHeight="1">
      <c r="A8" s="66" t="s">
        <v>26</v>
      </c>
      <c r="B8" s="62">
        <v>8</v>
      </c>
      <c r="C8" s="27">
        <v>7</v>
      </c>
      <c r="D8" s="27">
        <v>7</v>
      </c>
      <c r="E8" s="27">
        <v>7</v>
      </c>
      <c r="F8" s="27">
        <v>9</v>
      </c>
      <c r="G8" s="57">
        <f>SUM(B8:F8)</f>
        <v>38</v>
      </c>
      <c r="H8" s="57">
        <f>MAX(B8:F8)</f>
        <v>9</v>
      </c>
      <c r="I8" s="57">
        <f>MIN(B8:F8)</f>
        <v>7</v>
      </c>
      <c r="J8" s="57">
        <f>G8-H8-I8</f>
        <v>22</v>
      </c>
      <c r="K8" s="58">
        <v>5</v>
      </c>
      <c r="L8" s="59">
        <f>+J8/K8</f>
        <v>4.4000000000000004</v>
      </c>
      <c r="M8" s="78" t="s">
        <v>65</v>
      </c>
      <c r="N8" s="10"/>
      <c r="O8" s="8"/>
      <c r="P8" s="8"/>
      <c r="Q8" s="22"/>
      <c r="R8" s="22"/>
    </row>
    <row r="9" spans="1:18">
      <c r="A9" s="65" t="s">
        <v>27</v>
      </c>
      <c r="B9" s="63"/>
      <c r="C9" s="26"/>
      <c r="D9" s="26"/>
      <c r="E9" s="26"/>
      <c r="F9" s="26"/>
      <c r="G9" s="39">
        <f t="shared" ref="G9:G18" si="0">SUM(B9:F9)</f>
        <v>0</v>
      </c>
      <c r="H9" s="57">
        <f t="shared" ref="H9:H18" si="1">MAX(B9:F9)</f>
        <v>0</v>
      </c>
      <c r="I9" s="57">
        <f t="shared" ref="I9:I18" si="2">MIN(B9:F9)</f>
        <v>0</v>
      </c>
      <c r="J9" s="57">
        <f t="shared" ref="J9:J18" si="3">G9-H9-I9</f>
        <v>0</v>
      </c>
      <c r="K9" s="2">
        <v>5</v>
      </c>
      <c r="L9" s="59">
        <f t="shared" ref="L9:L18" si="4">+J9/K9</f>
        <v>0</v>
      </c>
      <c r="M9" s="61"/>
      <c r="N9" s="8"/>
      <c r="O9" s="8"/>
      <c r="P9" s="8"/>
      <c r="Q9" s="22"/>
      <c r="R9" s="22"/>
    </row>
    <row r="10" spans="1:18">
      <c r="A10" s="66" t="s">
        <v>28</v>
      </c>
      <c r="B10" s="63"/>
      <c r="C10" s="26"/>
      <c r="D10" s="26"/>
      <c r="E10" s="26"/>
      <c r="F10" s="26"/>
      <c r="G10" s="39">
        <f t="shared" si="0"/>
        <v>0</v>
      </c>
      <c r="H10" s="57">
        <f t="shared" si="1"/>
        <v>0</v>
      </c>
      <c r="I10" s="57">
        <f t="shared" si="2"/>
        <v>0</v>
      </c>
      <c r="J10" s="57">
        <f t="shared" si="3"/>
        <v>0</v>
      </c>
      <c r="K10" s="2">
        <v>5</v>
      </c>
      <c r="L10" s="59">
        <f t="shared" si="4"/>
        <v>0</v>
      </c>
      <c r="M10" s="61"/>
      <c r="N10" s="8"/>
      <c r="O10" s="8"/>
      <c r="P10" s="8"/>
      <c r="Q10" s="22"/>
      <c r="R10" s="22"/>
    </row>
    <row r="11" spans="1:18">
      <c r="A11" s="66" t="s">
        <v>29</v>
      </c>
      <c r="B11" s="63"/>
      <c r="C11" s="26"/>
      <c r="D11" s="26"/>
      <c r="E11" s="26"/>
      <c r="F11" s="26"/>
      <c r="G11" s="39">
        <f t="shared" si="0"/>
        <v>0</v>
      </c>
      <c r="H11" s="57">
        <f t="shared" si="1"/>
        <v>0</v>
      </c>
      <c r="I11" s="57">
        <f t="shared" si="2"/>
        <v>0</v>
      </c>
      <c r="J11" s="57">
        <f t="shared" si="3"/>
        <v>0</v>
      </c>
      <c r="K11" s="2">
        <v>5</v>
      </c>
      <c r="L11" s="59">
        <f t="shared" si="4"/>
        <v>0</v>
      </c>
      <c r="M11" s="61"/>
      <c r="N11" s="10"/>
      <c r="O11" s="8"/>
      <c r="P11" s="8"/>
      <c r="Q11" s="22"/>
      <c r="R11" s="22"/>
    </row>
    <row r="12" spans="1:18">
      <c r="A12" s="67" t="s">
        <v>30</v>
      </c>
      <c r="B12" s="63"/>
      <c r="C12" s="26"/>
      <c r="D12" s="26"/>
      <c r="E12" s="26"/>
      <c r="F12" s="26"/>
      <c r="G12" s="39">
        <f t="shared" si="0"/>
        <v>0</v>
      </c>
      <c r="H12" s="57">
        <f t="shared" si="1"/>
        <v>0</v>
      </c>
      <c r="I12" s="57">
        <f t="shared" si="2"/>
        <v>0</v>
      </c>
      <c r="J12" s="57">
        <f t="shared" si="3"/>
        <v>0</v>
      </c>
      <c r="K12" s="2">
        <v>5</v>
      </c>
      <c r="L12" s="59">
        <f t="shared" si="4"/>
        <v>0</v>
      </c>
      <c r="M12" s="61"/>
      <c r="N12" s="8"/>
      <c r="O12" s="8"/>
      <c r="P12" s="8"/>
      <c r="Q12" s="22"/>
      <c r="R12" s="22"/>
    </row>
    <row r="13" spans="1:18">
      <c r="A13" s="65" t="s">
        <v>31</v>
      </c>
      <c r="B13" s="63"/>
      <c r="C13" s="26"/>
      <c r="D13" s="26"/>
      <c r="E13" s="26"/>
      <c r="F13" s="26"/>
      <c r="G13" s="39">
        <f t="shared" si="0"/>
        <v>0</v>
      </c>
      <c r="H13" s="57">
        <f t="shared" si="1"/>
        <v>0</v>
      </c>
      <c r="I13" s="57">
        <f t="shared" si="2"/>
        <v>0</v>
      </c>
      <c r="J13" s="57">
        <f t="shared" si="3"/>
        <v>0</v>
      </c>
      <c r="K13" s="2">
        <v>5</v>
      </c>
      <c r="L13" s="59">
        <f t="shared" si="4"/>
        <v>0</v>
      </c>
      <c r="M13" s="61"/>
      <c r="N13" s="5"/>
      <c r="O13" s="5"/>
      <c r="P13" s="5"/>
    </row>
    <row r="14" spans="1:18">
      <c r="A14" s="66" t="s">
        <v>32</v>
      </c>
      <c r="B14" s="63"/>
      <c r="C14" s="26"/>
      <c r="D14" s="26"/>
      <c r="E14" s="26"/>
      <c r="F14" s="26"/>
      <c r="G14" s="39">
        <f t="shared" si="0"/>
        <v>0</v>
      </c>
      <c r="H14" s="57">
        <f t="shared" si="1"/>
        <v>0</v>
      </c>
      <c r="I14" s="57">
        <f t="shared" si="2"/>
        <v>0</v>
      </c>
      <c r="J14" s="57">
        <f t="shared" si="3"/>
        <v>0</v>
      </c>
      <c r="K14" s="2">
        <v>5</v>
      </c>
      <c r="L14" s="59">
        <f t="shared" si="4"/>
        <v>0</v>
      </c>
      <c r="M14" s="61"/>
      <c r="N14" s="5"/>
      <c r="O14" s="5"/>
      <c r="P14" s="5"/>
    </row>
    <row r="15" spans="1:18">
      <c r="A15" s="66" t="s">
        <v>33</v>
      </c>
      <c r="B15" s="63"/>
      <c r="C15" s="26"/>
      <c r="D15" s="38"/>
      <c r="E15" s="38"/>
      <c r="F15" s="38"/>
      <c r="G15" s="39">
        <f t="shared" si="0"/>
        <v>0</v>
      </c>
      <c r="H15" s="57">
        <f t="shared" si="1"/>
        <v>0</v>
      </c>
      <c r="I15" s="57">
        <f t="shared" si="2"/>
        <v>0</v>
      </c>
      <c r="J15" s="57">
        <f t="shared" si="3"/>
        <v>0</v>
      </c>
      <c r="K15" s="2">
        <v>5</v>
      </c>
      <c r="L15" s="59">
        <f t="shared" si="4"/>
        <v>0</v>
      </c>
      <c r="M15" s="41"/>
      <c r="N15" s="5"/>
      <c r="O15" s="5"/>
      <c r="P15" s="5"/>
    </row>
    <row r="16" spans="1:18">
      <c r="A16" s="66" t="s">
        <v>34</v>
      </c>
      <c r="B16" s="63"/>
      <c r="C16" s="26"/>
      <c r="D16" s="38"/>
      <c r="E16" s="38"/>
      <c r="F16" s="38"/>
      <c r="G16" s="39">
        <f t="shared" si="0"/>
        <v>0</v>
      </c>
      <c r="H16" s="57">
        <f t="shared" si="1"/>
        <v>0</v>
      </c>
      <c r="I16" s="57">
        <f t="shared" si="2"/>
        <v>0</v>
      </c>
      <c r="J16" s="57">
        <f t="shared" si="3"/>
        <v>0</v>
      </c>
      <c r="K16" s="2">
        <v>5</v>
      </c>
      <c r="L16" s="59">
        <f t="shared" si="4"/>
        <v>0</v>
      </c>
      <c r="M16" s="41"/>
      <c r="N16" s="5"/>
      <c r="O16" s="5"/>
      <c r="P16" s="5"/>
    </row>
    <row r="17" spans="1:18">
      <c r="A17" s="66" t="s">
        <v>35</v>
      </c>
      <c r="B17" s="63">
        <v>7</v>
      </c>
      <c r="C17" s="26">
        <v>6</v>
      </c>
      <c r="D17" s="38">
        <v>6</v>
      </c>
      <c r="E17" s="38">
        <v>8</v>
      </c>
      <c r="F17" s="38">
        <v>9</v>
      </c>
      <c r="G17" s="39">
        <f t="shared" si="0"/>
        <v>36</v>
      </c>
      <c r="H17" s="57">
        <f t="shared" si="1"/>
        <v>9</v>
      </c>
      <c r="I17" s="57">
        <f t="shared" si="2"/>
        <v>6</v>
      </c>
      <c r="J17" s="57">
        <f t="shared" si="3"/>
        <v>21</v>
      </c>
      <c r="K17" s="2">
        <v>5</v>
      </c>
      <c r="L17" s="59">
        <f t="shared" si="4"/>
        <v>4.2</v>
      </c>
      <c r="M17" s="41" t="s">
        <v>66</v>
      </c>
      <c r="N17" s="5"/>
      <c r="O17" s="5"/>
      <c r="P17" s="5"/>
    </row>
    <row r="18" spans="1:18">
      <c r="A18" s="66" t="s">
        <v>36</v>
      </c>
      <c r="B18" s="63">
        <v>7</v>
      </c>
      <c r="C18" s="26">
        <v>7</v>
      </c>
      <c r="D18" s="38">
        <v>7</v>
      </c>
      <c r="E18" s="38">
        <v>7</v>
      </c>
      <c r="F18" s="38">
        <v>6</v>
      </c>
      <c r="G18" s="39">
        <f t="shared" si="0"/>
        <v>34</v>
      </c>
      <c r="H18" s="57">
        <f t="shared" si="1"/>
        <v>7</v>
      </c>
      <c r="I18" s="57">
        <f t="shared" si="2"/>
        <v>6</v>
      </c>
      <c r="J18" s="57">
        <f t="shared" si="3"/>
        <v>21</v>
      </c>
      <c r="K18" s="2">
        <v>5</v>
      </c>
      <c r="L18" s="59">
        <f t="shared" si="4"/>
        <v>4.2</v>
      </c>
      <c r="M18" s="41" t="s">
        <v>67</v>
      </c>
      <c r="N18" s="5"/>
      <c r="O18" s="5"/>
      <c r="P18" s="5"/>
    </row>
    <row r="20" spans="1:18">
      <c r="A20" s="23" t="s">
        <v>68</v>
      </c>
      <c r="B20" s="23"/>
      <c r="C20" s="23"/>
      <c r="D20" s="23"/>
      <c r="E20" s="23"/>
      <c r="F20" s="23"/>
      <c r="G20" s="60" t="s">
        <v>65</v>
      </c>
      <c r="H20" s="11"/>
      <c r="I20" s="11"/>
      <c r="J20" s="11"/>
      <c r="K20" s="11"/>
      <c r="L20" s="64"/>
      <c r="M20" s="45"/>
    </row>
    <row r="21" spans="1:18">
      <c r="A21" s="106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</row>
    <row r="23" spans="1:18" ht="15" customHeight="1">
      <c r="A23" s="82" t="s">
        <v>69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9"/>
      <c r="O23" s="9"/>
      <c r="P23" s="9"/>
      <c r="Q23" s="9"/>
    </row>
    <row r="24" spans="1:1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8" ht="36" customHeight="1">
      <c r="A25" s="107" t="s">
        <v>2</v>
      </c>
      <c r="B25" s="109" t="s">
        <v>70</v>
      </c>
      <c r="C25" s="109"/>
      <c r="D25" s="109"/>
      <c r="E25" s="109"/>
      <c r="F25" s="109"/>
      <c r="G25" s="110" t="s">
        <v>48</v>
      </c>
      <c r="H25" s="98" t="s">
        <v>13</v>
      </c>
      <c r="I25" s="98" t="s">
        <v>14</v>
      </c>
      <c r="J25" s="98" t="s">
        <v>12</v>
      </c>
      <c r="K25" s="111" t="s">
        <v>16</v>
      </c>
      <c r="L25" s="98" t="s">
        <v>49</v>
      </c>
      <c r="M25" s="101" t="s">
        <v>71</v>
      </c>
      <c r="N25" s="6"/>
      <c r="O25" s="6"/>
      <c r="P25" s="6"/>
      <c r="Q25" s="22"/>
      <c r="R25" s="22"/>
    </row>
    <row r="26" spans="1:18">
      <c r="A26" s="108"/>
      <c r="B26" s="42">
        <v>1</v>
      </c>
      <c r="C26" s="42">
        <v>2</v>
      </c>
      <c r="D26" s="42">
        <v>3</v>
      </c>
      <c r="E26" s="42">
        <v>4</v>
      </c>
      <c r="F26" s="42">
        <v>5</v>
      </c>
      <c r="G26" s="110"/>
      <c r="H26" s="103"/>
      <c r="I26" s="103"/>
      <c r="J26" s="103"/>
      <c r="K26" s="112"/>
      <c r="L26" s="99"/>
      <c r="M26" s="102"/>
      <c r="N26" s="7"/>
      <c r="O26" s="7"/>
      <c r="P26" s="7"/>
      <c r="Q26" s="22"/>
      <c r="R26" s="22"/>
    </row>
    <row r="27" spans="1:18">
      <c r="A27" s="66" t="s">
        <v>26</v>
      </c>
      <c r="B27" s="62">
        <v>6</v>
      </c>
      <c r="C27" s="27">
        <v>6</v>
      </c>
      <c r="D27" s="27">
        <v>8</v>
      </c>
      <c r="E27" s="27">
        <v>6</v>
      </c>
      <c r="F27" s="27">
        <v>7</v>
      </c>
      <c r="G27" s="57">
        <f>SUM(B27:F27)</f>
        <v>33</v>
      </c>
      <c r="H27" s="57">
        <f>MAX(B27:F27)</f>
        <v>8</v>
      </c>
      <c r="I27" s="57">
        <f>MIN(B27:F27)</f>
        <v>6</v>
      </c>
      <c r="J27" s="57">
        <f>G27-H27-I27</f>
        <v>19</v>
      </c>
      <c r="K27" s="58">
        <v>5</v>
      </c>
      <c r="L27" s="59">
        <f>+J27/K27</f>
        <v>3.8</v>
      </c>
      <c r="M27" s="60" t="s">
        <v>72</v>
      </c>
      <c r="N27" s="10"/>
      <c r="O27" s="8"/>
      <c r="P27" s="8"/>
      <c r="Q27" s="22"/>
      <c r="R27" s="22"/>
    </row>
    <row r="28" spans="1:18">
      <c r="A28" s="65" t="s">
        <v>27</v>
      </c>
      <c r="B28" s="63"/>
      <c r="C28" s="26"/>
      <c r="D28" s="26"/>
      <c r="E28" s="26"/>
      <c r="F28" s="26"/>
      <c r="G28" s="39">
        <f t="shared" ref="G28:G37" si="5">SUM(B28:F28)</f>
        <v>0</v>
      </c>
      <c r="H28" s="57">
        <f t="shared" ref="H28:H37" si="6">MAX(B28:F28)</f>
        <v>0</v>
      </c>
      <c r="I28" s="57">
        <f t="shared" ref="I28:I37" si="7">MIN(B28:F28)</f>
        <v>0</v>
      </c>
      <c r="J28" s="57">
        <f t="shared" ref="J28:J37" si="8">G28-H28-I28</f>
        <v>0</v>
      </c>
      <c r="K28" s="2">
        <v>5</v>
      </c>
      <c r="L28" s="59">
        <f t="shared" ref="L28:L37" si="9">+J28/K28</f>
        <v>0</v>
      </c>
      <c r="M28" s="61"/>
      <c r="N28" s="8"/>
      <c r="O28" s="8"/>
      <c r="P28" s="8"/>
      <c r="Q28" s="22"/>
      <c r="R28" s="22"/>
    </row>
    <row r="29" spans="1:18">
      <c r="A29" s="66" t="s">
        <v>28</v>
      </c>
      <c r="B29" s="63"/>
      <c r="C29" s="26"/>
      <c r="D29" s="26"/>
      <c r="E29" s="26"/>
      <c r="F29" s="26"/>
      <c r="G29" s="39">
        <f t="shared" si="5"/>
        <v>0</v>
      </c>
      <c r="H29" s="57">
        <f t="shared" si="6"/>
        <v>0</v>
      </c>
      <c r="I29" s="57">
        <f t="shared" si="7"/>
        <v>0</v>
      </c>
      <c r="J29" s="57">
        <f t="shared" si="8"/>
        <v>0</v>
      </c>
      <c r="K29" s="2">
        <v>5</v>
      </c>
      <c r="L29" s="59">
        <f t="shared" si="9"/>
        <v>0</v>
      </c>
      <c r="M29" s="61"/>
      <c r="N29" s="10"/>
      <c r="O29" s="8"/>
      <c r="P29" s="8"/>
      <c r="Q29" s="22"/>
      <c r="R29" s="22"/>
    </row>
    <row r="30" spans="1:18">
      <c r="A30" s="66" t="s">
        <v>29</v>
      </c>
      <c r="B30" s="63"/>
      <c r="C30" s="26"/>
      <c r="D30" s="26"/>
      <c r="E30" s="26"/>
      <c r="F30" s="26"/>
      <c r="G30" s="39">
        <f t="shared" si="5"/>
        <v>0</v>
      </c>
      <c r="H30" s="57">
        <f t="shared" si="6"/>
        <v>0</v>
      </c>
      <c r="I30" s="57">
        <f t="shared" si="7"/>
        <v>0</v>
      </c>
      <c r="J30" s="57">
        <f t="shared" si="8"/>
        <v>0</v>
      </c>
      <c r="K30" s="2">
        <v>5</v>
      </c>
      <c r="L30" s="59">
        <f t="shared" si="9"/>
        <v>0</v>
      </c>
      <c r="M30" s="61"/>
      <c r="N30" s="8"/>
      <c r="O30" s="8"/>
      <c r="P30" s="8"/>
      <c r="Q30" s="22"/>
      <c r="R30" s="22"/>
    </row>
    <row r="31" spans="1:18">
      <c r="A31" s="67" t="s">
        <v>30</v>
      </c>
      <c r="B31" s="63"/>
      <c r="C31" s="26"/>
      <c r="D31" s="26"/>
      <c r="E31" s="26"/>
      <c r="F31" s="26"/>
      <c r="G31" s="39">
        <f t="shared" si="5"/>
        <v>0</v>
      </c>
      <c r="H31" s="57">
        <f t="shared" si="6"/>
        <v>0</v>
      </c>
      <c r="I31" s="57">
        <f t="shared" si="7"/>
        <v>0</v>
      </c>
      <c r="J31" s="57">
        <f t="shared" si="8"/>
        <v>0</v>
      </c>
      <c r="K31" s="2">
        <v>5</v>
      </c>
      <c r="L31" s="59">
        <f t="shared" si="9"/>
        <v>0</v>
      </c>
      <c r="M31" s="61"/>
      <c r="N31" s="5"/>
      <c r="O31" s="5"/>
      <c r="P31" s="5"/>
    </row>
    <row r="32" spans="1:18">
      <c r="A32" s="65" t="s">
        <v>31</v>
      </c>
      <c r="B32" s="63"/>
      <c r="C32" s="26"/>
      <c r="D32" s="26"/>
      <c r="E32" s="26"/>
      <c r="F32" s="26"/>
      <c r="G32" s="39">
        <f t="shared" si="5"/>
        <v>0</v>
      </c>
      <c r="H32" s="57">
        <f t="shared" si="6"/>
        <v>0</v>
      </c>
      <c r="I32" s="57">
        <f t="shared" si="7"/>
        <v>0</v>
      </c>
      <c r="J32" s="57">
        <f t="shared" si="8"/>
        <v>0</v>
      </c>
      <c r="K32" s="2">
        <v>5</v>
      </c>
      <c r="L32" s="59">
        <f t="shared" si="9"/>
        <v>0</v>
      </c>
      <c r="M32" s="61"/>
      <c r="N32" s="5"/>
      <c r="O32" s="5"/>
      <c r="P32" s="5"/>
    </row>
    <row r="33" spans="1:16">
      <c r="A33" s="66" t="s">
        <v>32</v>
      </c>
      <c r="B33" s="63"/>
      <c r="C33" s="26"/>
      <c r="D33" s="26"/>
      <c r="E33" s="26"/>
      <c r="F33" s="26"/>
      <c r="G33" s="39">
        <f t="shared" si="5"/>
        <v>0</v>
      </c>
      <c r="H33" s="57">
        <f t="shared" si="6"/>
        <v>0</v>
      </c>
      <c r="I33" s="57">
        <f t="shared" si="7"/>
        <v>0</v>
      </c>
      <c r="J33" s="57">
        <f t="shared" si="8"/>
        <v>0</v>
      </c>
      <c r="K33" s="2">
        <v>5</v>
      </c>
      <c r="L33" s="59">
        <f t="shared" si="9"/>
        <v>0</v>
      </c>
      <c r="M33" s="61"/>
      <c r="N33" s="5"/>
      <c r="O33" s="5"/>
      <c r="P33" s="5"/>
    </row>
    <row r="34" spans="1:16">
      <c r="A34" s="66" t="s">
        <v>33</v>
      </c>
      <c r="B34" s="63">
        <v>7</v>
      </c>
      <c r="C34" s="26">
        <v>8</v>
      </c>
      <c r="D34" s="38">
        <v>6</v>
      </c>
      <c r="E34" s="38">
        <v>7</v>
      </c>
      <c r="F34" s="38">
        <v>7</v>
      </c>
      <c r="G34" s="39">
        <f t="shared" si="5"/>
        <v>35</v>
      </c>
      <c r="H34" s="57">
        <f t="shared" si="6"/>
        <v>8</v>
      </c>
      <c r="I34" s="57">
        <f t="shared" si="7"/>
        <v>6</v>
      </c>
      <c r="J34" s="57">
        <f t="shared" si="8"/>
        <v>21</v>
      </c>
      <c r="K34" s="2">
        <v>5</v>
      </c>
      <c r="L34" s="59">
        <f t="shared" si="9"/>
        <v>4.2</v>
      </c>
      <c r="M34" s="41" t="s">
        <v>73</v>
      </c>
      <c r="N34" s="5"/>
      <c r="O34" s="5"/>
      <c r="P34" s="5"/>
    </row>
    <row r="35" spans="1:16">
      <c r="A35" s="66" t="s">
        <v>34</v>
      </c>
      <c r="B35" s="63">
        <v>8</v>
      </c>
      <c r="C35" s="26">
        <v>8</v>
      </c>
      <c r="D35" s="38">
        <v>6</v>
      </c>
      <c r="E35" s="38">
        <v>7</v>
      </c>
      <c r="F35" s="38">
        <v>7</v>
      </c>
      <c r="G35" s="39">
        <f t="shared" si="5"/>
        <v>36</v>
      </c>
      <c r="H35" s="57">
        <f t="shared" si="6"/>
        <v>8</v>
      </c>
      <c r="I35" s="57">
        <f t="shared" si="7"/>
        <v>6</v>
      </c>
      <c r="J35" s="57">
        <f t="shared" si="8"/>
        <v>22</v>
      </c>
      <c r="K35" s="2">
        <v>5</v>
      </c>
      <c r="L35" s="59">
        <f t="shared" si="9"/>
        <v>4.4000000000000004</v>
      </c>
      <c r="M35" s="77" t="s">
        <v>74</v>
      </c>
      <c r="N35" s="5"/>
      <c r="O35" s="5"/>
      <c r="P35" s="5"/>
    </row>
    <row r="36" spans="1:16">
      <c r="A36" s="66" t="s">
        <v>35</v>
      </c>
      <c r="B36" s="63"/>
      <c r="C36" s="26"/>
      <c r="D36" s="38"/>
      <c r="E36" s="38"/>
      <c r="F36" s="38"/>
      <c r="G36" s="39">
        <f t="shared" si="5"/>
        <v>0</v>
      </c>
      <c r="H36" s="57">
        <f t="shared" si="6"/>
        <v>0</v>
      </c>
      <c r="I36" s="57">
        <f t="shared" si="7"/>
        <v>0</v>
      </c>
      <c r="J36" s="57">
        <f t="shared" si="8"/>
        <v>0</v>
      </c>
      <c r="K36" s="2">
        <v>5</v>
      </c>
      <c r="L36" s="59">
        <f t="shared" si="9"/>
        <v>0</v>
      </c>
      <c r="M36" s="41"/>
      <c r="N36" s="5"/>
      <c r="O36" s="5"/>
      <c r="P36" s="5"/>
    </row>
    <row r="37" spans="1:16">
      <c r="A37" s="66" t="s">
        <v>36</v>
      </c>
      <c r="B37" s="63"/>
      <c r="C37" s="26"/>
      <c r="D37" s="38"/>
      <c r="E37" s="38"/>
      <c r="F37" s="38"/>
      <c r="G37" s="39">
        <f t="shared" si="5"/>
        <v>0</v>
      </c>
      <c r="H37" s="57">
        <f t="shared" si="6"/>
        <v>0</v>
      </c>
      <c r="I37" s="57">
        <f t="shared" si="7"/>
        <v>0</v>
      </c>
      <c r="J37" s="57">
        <f t="shared" si="8"/>
        <v>0</v>
      </c>
      <c r="K37" s="2">
        <v>5</v>
      </c>
      <c r="L37" s="59">
        <f t="shared" si="9"/>
        <v>0</v>
      </c>
      <c r="M37" s="41"/>
      <c r="N37" s="5"/>
      <c r="O37" s="5"/>
      <c r="P37" s="5"/>
    </row>
    <row r="39" spans="1:16">
      <c r="A39" s="23" t="s">
        <v>75</v>
      </c>
      <c r="B39" s="23"/>
      <c r="G39" s="41" t="s">
        <v>74</v>
      </c>
      <c r="K39" s="46"/>
      <c r="L39" s="46"/>
      <c r="M39" s="46"/>
    </row>
  </sheetData>
  <mergeCells count="22">
    <mergeCell ref="A21:M21"/>
    <mergeCell ref="G6:G7"/>
    <mergeCell ref="A23:M23"/>
    <mergeCell ref="A25:A26"/>
    <mergeCell ref="B25:F25"/>
    <mergeCell ref="L25:L26"/>
    <mergeCell ref="G25:G26"/>
    <mergeCell ref="K25:K26"/>
    <mergeCell ref="M25:M26"/>
    <mergeCell ref="H6:H7"/>
    <mergeCell ref="I6:I7"/>
    <mergeCell ref="J6:J7"/>
    <mergeCell ref="H25:H26"/>
    <mergeCell ref="I25:I26"/>
    <mergeCell ref="J25:J26"/>
    <mergeCell ref="A2:M2"/>
    <mergeCell ref="A4:M4"/>
    <mergeCell ref="A6:A7"/>
    <mergeCell ref="B6:F6"/>
    <mergeCell ref="L6:L7"/>
    <mergeCell ref="M6:M7"/>
    <mergeCell ref="K6:K7"/>
  </mergeCell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1"/>
  <sheetViews>
    <sheetView workbookViewId="0">
      <selection activeCell="O40" sqref="O40"/>
    </sheetView>
  </sheetViews>
  <sheetFormatPr defaultColWidth="11.42578125" defaultRowHeight="14.25"/>
  <cols>
    <col min="1" max="1" width="27.42578125" style="17" customWidth="1"/>
    <col min="2" max="5" width="4.85546875" style="17" customWidth="1"/>
    <col min="6" max="6" width="5" style="17" customWidth="1"/>
    <col min="7" max="9" width="8.42578125" style="17" customWidth="1"/>
    <col min="10" max="10" width="11.140625" style="17" customWidth="1"/>
    <col min="11" max="12" width="8.42578125" style="17" customWidth="1"/>
    <col min="13" max="16384" width="11.42578125" style="17"/>
  </cols>
  <sheetData>
    <row r="1" spans="1:13" ht="75.75" customHeight="1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3" ht="30" customHeight="1">
      <c r="A2" s="81" t="e">
        <f>#REF!</f>
        <v>#REF!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3" ht="29.2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3" ht="14.25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3" ht="20.25" customHeight="1">
      <c r="A5" s="82" t="s">
        <v>76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3">
      <c r="A6" s="1"/>
      <c r="B6" s="85"/>
      <c r="C6" s="85"/>
      <c r="D6" s="85"/>
      <c r="E6" s="85"/>
      <c r="F6" s="85"/>
      <c r="G6" s="1"/>
      <c r="H6" s="1"/>
      <c r="I6" s="1"/>
      <c r="J6" s="1"/>
      <c r="K6" s="1"/>
      <c r="L6" s="1"/>
    </row>
    <row r="7" spans="1:13" ht="46.5" customHeight="1">
      <c r="A7" s="83" t="s">
        <v>2</v>
      </c>
      <c r="B7" s="113" t="s">
        <v>77</v>
      </c>
      <c r="C7" s="113"/>
      <c r="D7" s="113"/>
      <c r="E7" s="113"/>
      <c r="F7" s="113"/>
      <c r="G7" s="79" t="s">
        <v>48</v>
      </c>
      <c r="H7" s="79" t="s">
        <v>13</v>
      </c>
      <c r="I7" s="79" t="s">
        <v>14</v>
      </c>
      <c r="J7" s="79" t="s">
        <v>12</v>
      </c>
      <c r="K7" s="79" t="s">
        <v>16</v>
      </c>
      <c r="L7" s="79" t="s">
        <v>49</v>
      </c>
    </row>
    <row r="8" spans="1:13">
      <c r="A8" s="100"/>
      <c r="B8" s="34">
        <v>1</v>
      </c>
      <c r="C8" s="35">
        <v>2</v>
      </c>
      <c r="D8" s="35">
        <v>3</v>
      </c>
      <c r="E8" s="36">
        <v>4</v>
      </c>
      <c r="F8" s="36">
        <v>5</v>
      </c>
      <c r="G8" s="80"/>
      <c r="H8" s="114"/>
      <c r="I8" s="114"/>
      <c r="J8" s="114"/>
      <c r="K8" s="80"/>
      <c r="L8" s="80"/>
    </row>
    <row r="9" spans="1:13">
      <c r="A9" s="66" t="s">
        <v>26</v>
      </c>
      <c r="B9" s="62"/>
      <c r="C9" s="27"/>
      <c r="D9" s="27"/>
      <c r="E9" s="27"/>
      <c r="F9" s="27"/>
      <c r="G9" s="57">
        <f t="shared" ref="G9:G19" si="0">SUM(B9:F9)</f>
        <v>0</v>
      </c>
      <c r="H9" s="57">
        <f>MAX(B9:F9)</f>
        <v>0</v>
      </c>
      <c r="I9" s="57">
        <f>MIN(B9:F9)</f>
        <v>0</v>
      </c>
      <c r="J9" s="57">
        <f>G9-H9-I9</f>
        <v>0</v>
      </c>
      <c r="K9" s="58">
        <v>5</v>
      </c>
      <c r="L9" s="59">
        <f>+J9/K9</f>
        <v>0</v>
      </c>
    </row>
    <row r="10" spans="1:13">
      <c r="A10" s="65" t="s">
        <v>27</v>
      </c>
      <c r="B10" s="63"/>
      <c r="C10" s="26"/>
      <c r="D10" s="26"/>
      <c r="E10" s="26"/>
      <c r="F10" s="26"/>
      <c r="G10" s="39">
        <f t="shared" si="0"/>
        <v>0</v>
      </c>
      <c r="H10" s="57">
        <f t="shared" ref="H10:H19" si="1">MAX(B10:F10)</f>
        <v>0</v>
      </c>
      <c r="I10" s="57">
        <f t="shared" ref="I10:I19" si="2">MIN(B10:F10)</f>
        <v>0</v>
      </c>
      <c r="J10" s="57">
        <f t="shared" ref="J10:J19" si="3">G10-H10-I10</f>
        <v>0</v>
      </c>
      <c r="K10" s="2">
        <v>5</v>
      </c>
      <c r="L10" s="59">
        <f t="shared" ref="L10:L19" si="4">+J10/K10</f>
        <v>0</v>
      </c>
    </row>
    <row r="11" spans="1:13">
      <c r="A11" s="66" t="s">
        <v>28</v>
      </c>
      <c r="B11" s="63"/>
      <c r="C11" s="26"/>
      <c r="D11" s="26"/>
      <c r="E11" s="26"/>
      <c r="F11" s="26"/>
      <c r="G11" s="39">
        <f t="shared" si="0"/>
        <v>0</v>
      </c>
      <c r="H11" s="57">
        <f t="shared" si="1"/>
        <v>0</v>
      </c>
      <c r="I11" s="57">
        <f t="shared" si="2"/>
        <v>0</v>
      </c>
      <c r="J11" s="57">
        <f t="shared" si="3"/>
        <v>0</v>
      </c>
      <c r="K11" s="2">
        <v>5</v>
      </c>
      <c r="L11" s="59">
        <f t="shared" si="4"/>
        <v>0</v>
      </c>
    </row>
    <row r="12" spans="1:13">
      <c r="A12" s="66" t="s">
        <v>29</v>
      </c>
      <c r="B12" s="63"/>
      <c r="C12" s="26"/>
      <c r="D12" s="26"/>
      <c r="E12" s="26"/>
      <c r="F12" s="26"/>
      <c r="G12" s="39">
        <f t="shared" si="0"/>
        <v>0</v>
      </c>
      <c r="H12" s="57">
        <f t="shared" si="1"/>
        <v>0</v>
      </c>
      <c r="I12" s="57">
        <f t="shared" si="2"/>
        <v>0</v>
      </c>
      <c r="J12" s="57">
        <f t="shared" si="3"/>
        <v>0</v>
      </c>
      <c r="K12" s="2">
        <v>5</v>
      </c>
      <c r="L12" s="59">
        <f t="shared" si="4"/>
        <v>0</v>
      </c>
    </row>
    <row r="13" spans="1:13" ht="14.25" customHeight="1">
      <c r="A13" s="67" t="s">
        <v>30</v>
      </c>
      <c r="B13" s="63"/>
      <c r="C13" s="26"/>
      <c r="D13" s="26"/>
      <c r="E13" s="26"/>
      <c r="F13" s="26"/>
      <c r="G13" s="39">
        <f t="shared" si="0"/>
        <v>0</v>
      </c>
      <c r="H13" s="57">
        <f t="shared" si="1"/>
        <v>0</v>
      </c>
      <c r="I13" s="57">
        <f t="shared" si="2"/>
        <v>0</v>
      </c>
      <c r="J13" s="57">
        <f t="shared" si="3"/>
        <v>0</v>
      </c>
      <c r="K13" s="2">
        <v>5</v>
      </c>
      <c r="L13" s="59">
        <f t="shared" si="4"/>
        <v>0</v>
      </c>
    </row>
    <row r="14" spans="1:13">
      <c r="A14" s="65" t="s">
        <v>31</v>
      </c>
      <c r="B14" s="63">
        <v>6</v>
      </c>
      <c r="C14" s="26">
        <v>8</v>
      </c>
      <c r="D14" s="26">
        <v>6</v>
      </c>
      <c r="E14" s="26">
        <v>6</v>
      </c>
      <c r="F14" s="26">
        <v>9</v>
      </c>
      <c r="G14" s="39">
        <f t="shared" si="0"/>
        <v>35</v>
      </c>
      <c r="H14" s="57">
        <f t="shared" si="1"/>
        <v>9</v>
      </c>
      <c r="I14" s="57">
        <f t="shared" si="2"/>
        <v>6</v>
      </c>
      <c r="J14" s="57">
        <f t="shared" si="3"/>
        <v>20</v>
      </c>
      <c r="K14" s="2">
        <v>5</v>
      </c>
      <c r="L14" s="59">
        <f t="shared" si="4"/>
        <v>4</v>
      </c>
      <c r="M14" s="17">
        <v>3</v>
      </c>
    </row>
    <row r="15" spans="1:13">
      <c r="A15" s="66" t="s">
        <v>32</v>
      </c>
      <c r="B15" s="63">
        <v>7</v>
      </c>
      <c r="C15" s="26">
        <v>8</v>
      </c>
      <c r="D15" s="26">
        <v>6</v>
      </c>
      <c r="E15" s="26">
        <v>7</v>
      </c>
      <c r="F15" s="26">
        <v>9</v>
      </c>
      <c r="G15" s="39">
        <f t="shared" si="0"/>
        <v>37</v>
      </c>
      <c r="H15" s="57">
        <f t="shared" si="1"/>
        <v>9</v>
      </c>
      <c r="I15" s="57">
        <f t="shared" si="2"/>
        <v>6</v>
      </c>
      <c r="J15" s="57">
        <f t="shared" si="3"/>
        <v>22</v>
      </c>
      <c r="K15" s="2">
        <v>5</v>
      </c>
      <c r="L15" s="59">
        <f t="shared" si="4"/>
        <v>4.4000000000000004</v>
      </c>
      <c r="M15" s="17">
        <v>2</v>
      </c>
    </row>
    <row r="16" spans="1:13">
      <c r="A16" s="66" t="s">
        <v>33</v>
      </c>
      <c r="B16" s="63">
        <v>9</v>
      </c>
      <c r="C16" s="26">
        <v>8</v>
      </c>
      <c r="D16" s="38">
        <v>9</v>
      </c>
      <c r="E16" s="38">
        <v>7</v>
      </c>
      <c r="F16" s="38">
        <v>9</v>
      </c>
      <c r="G16" s="39">
        <f t="shared" si="0"/>
        <v>42</v>
      </c>
      <c r="H16" s="57">
        <f t="shared" si="1"/>
        <v>9</v>
      </c>
      <c r="I16" s="57">
        <f t="shared" si="2"/>
        <v>7</v>
      </c>
      <c r="J16" s="57">
        <f t="shared" si="3"/>
        <v>26</v>
      </c>
      <c r="K16" s="2">
        <v>5</v>
      </c>
      <c r="L16" s="59">
        <f t="shared" si="4"/>
        <v>5.2</v>
      </c>
      <c r="M16" s="70">
        <v>1</v>
      </c>
    </row>
    <row r="17" spans="1:13">
      <c r="A17" s="66" t="s">
        <v>34</v>
      </c>
      <c r="B17" s="63"/>
      <c r="C17" s="26"/>
      <c r="D17" s="38"/>
      <c r="E17" s="38"/>
      <c r="F17" s="38"/>
      <c r="G17" s="39">
        <f t="shared" si="0"/>
        <v>0</v>
      </c>
      <c r="H17" s="57">
        <f t="shared" si="1"/>
        <v>0</v>
      </c>
      <c r="I17" s="57">
        <f t="shared" si="2"/>
        <v>0</v>
      </c>
      <c r="J17" s="57">
        <f t="shared" si="3"/>
        <v>0</v>
      </c>
      <c r="K17" s="2">
        <v>5</v>
      </c>
      <c r="L17" s="59">
        <f t="shared" si="4"/>
        <v>0</v>
      </c>
    </row>
    <row r="18" spans="1:13">
      <c r="A18" s="66" t="s">
        <v>35</v>
      </c>
      <c r="B18" s="63"/>
      <c r="C18" s="26"/>
      <c r="D18" s="38"/>
      <c r="E18" s="38"/>
      <c r="F18" s="38"/>
      <c r="G18" s="39">
        <f t="shared" si="0"/>
        <v>0</v>
      </c>
      <c r="H18" s="57">
        <f t="shared" si="1"/>
        <v>0</v>
      </c>
      <c r="I18" s="57">
        <f t="shared" si="2"/>
        <v>0</v>
      </c>
      <c r="J18" s="57">
        <f t="shared" si="3"/>
        <v>0</v>
      </c>
      <c r="K18" s="2">
        <v>5</v>
      </c>
      <c r="L18" s="59">
        <f t="shared" si="4"/>
        <v>0</v>
      </c>
    </row>
    <row r="19" spans="1:13">
      <c r="A19" s="66" t="s">
        <v>36</v>
      </c>
      <c r="B19" s="63"/>
      <c r="C19" s="26"/>
      <c r="D19" s="38"/>
      <c r="E19" s="38"/>
      <c r="F19" s="38"/>
      <c r="G19" s="39">
        <f t="shared" si="0"/>
        <v>0</v>
      </c>
      <c r="H19" s="57">
        <f t="shared" si="1"/>
        <v>0</v>
      </c>
      <c r="I19" s="57">
        <f t="shared" si="2"/>
        <v>0</v>
      </c>
      <c r="J19" s="57">
        <f t="shared" si="3"/>
        <v>0</v>
      </c>
      <c r="K19" s="2">
        <v>5</v>
      </c>
      <c r="L19" s="59">
        <f t="shared" si="4"/>
        <v>0</v>
      </c>
    </row>
    <row r="21" spans="1:13">
      <c r="A21" s="23" t="s">
        <v>78</v>
      </c>
      <c r="B21" s="23"/>
      <c r="C21" s="23"/>
      <c r="D21" s="23"/>
      <c r="E21" s="23"/>
      <c r="F21" s="23" t="s">
        <v>79</v>
      </c>
      <c r="G21" s="11"/>
      <c r="H21" s="11"/>
      <c r="I21" s="11"/>
      <c r="J21" s="11"/>
      <c r="K21" s="11"/>
      <c r="L21" s="64"/>
      <c r="M21" s="45"/>
    </row>
    <row r="22" spans="1:13">
      <c r="A22" s="106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</row>
    <row r="23" spans="1:1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ht="15.75">
      <c r="A24" s="82" t="s">
        <v>80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</row>
    <row r="25" spans="1:13" ht="15" customHeight="1">
      <c r="A25" s="1"/>
      <c r="B25" s="85"/>
      <c r="C25" s="85"/>
      <c r="D25" s="85"/>
      <c r="E25" s="85"/>
      <c r="F25" s="85"/>
      <c r="G25" s="1"/>
      <c r="H25" s="1"/>
      <c r="I25" s="1"/>
      <c r="J25" s="1"/>
      <c r="K25" s="1"/>
      <c r="L25" s="1"/>
    </row>
    <row r="26" spans="1:13" ht="15" customHeight="1">
      <c r="A26" s="117" t="s">
        <v>2</v>
      </c>
      <c r="B26" s="119" t="s">
        <v>81</v>
      </c>
      <c r="C26" s="119"/>
      <c r="D26" s="119"/>
      <c r="E26" s="119"/>
      <c r="F26" s="119"/>
      <c r="G26" s="120" t="s">
        <v>48</v>
      </c>
      <c r="H26" s="79" t="s">
        <v>13</v>
      </c>
      <c r="I26" s="79" t="s">
        <v>14</v>
      </c>
      <c r="J26" s="79" t="s">
        <v>12</v>
      </c>
      <c r="K26" s="120" t="s">
        <v>16</v>
      </c>
      <c r="L26" s="115" t="s">
        <v>49</v>
      </c>
    </row>
    <row r="27" spans="1:13" ht="21.75" customHeight="1">
      <c r="A27" s="118"/>
      <c r="B27" s="34">
        <v>1</v>
      </c>
      <c r="C27" s="35">
        <v>2</v>
      </c>
      <c r="D27" s="35">
        <v>3</v>
      </c>
      <c r="E27" s="36">
        <v>4</v>
      </c>
      <c r="F27" s="36">
        <v>5</v>
      </c>
      <c r="G27" s="80"/>
      <c r="H27" s="114"/>
      <c r="I27" s="114"/>
      <c r="J27" s="114"/>
      <c r="K27" s="80"/>
      <c r="L27" s="116"/>
    </row>
    <row r="28" spans="1:13">
      <c r="A28" s="66" t="s">
        <v>26</v>
      </c>
      <c r="B28" s="62"/>
      <c r="C28" s="27"/>
      <c r="D28" s="27"/>
      <c r="E28" s="27"/>
      <c r="F28" s="27"/>
      <c r="G28" s="57">
        <f t="shared" ref="G28:G38" si="5">SUM(B28:F28)</f>
        <v>0</v>
      </c>
      <c r="H28" s="57">
        <f>MAX(B28:F28)</f>
        <v>0</v>
      </c>
      <c r="I28" s="57">
        <f>MIN(B28:F28)</f>
        <v>0</v>
      </c>
      <c r="J28" s="57">
        <f>G28-H28-I28</f>
        <v>0</v>
      </c>
      <c r="K28" s="58">
        <v>5</v>
      </c>
      <c r="L28" s="59">
        <f>+J28/K28</f>
        <v>0</v>
      </c>
    </row>
    <row r="29" spans="1:13">
      <c r="A29" s="65" t="s">
        <v>27</v>
      </c>
      <c r="B29" s="63"/>
      <c r="C29" s="26"/>
      <c r="D29" s="26"/>
      <c r="E29" s="26"/>
      <c r="F29" s="26"/>
      <c r="G29" s="39">
        <f t="shared" si="5"/>
        <v>0</v>
      </c>
      <c r="H29" s="57">
        <f t="shared" ref="H29:H38" si="6">MAX(B29:F29)</f>
        <v>0</v>
      </c>
      <c r="I29" s="57">
        <f t="shared" ref="I29:I38" si="7">MIN(B29:F29)</f>
        <v>0</v>
      </c>
      <c r="J29" s="57">
        <f t="shared" ref="J29:J38" si="8">G29-H29-I29</f>
        <v>0</v>
      </c>
      <c r="K29" s="58">
        <v>5</v>
      </c>
      <c r="L29" s="59">
        <f t="shared" ref="L29:L38" si="9">+J29/K29</f>
        <v>0</v>
      </c>
    </row>
    <row r="30" spans="1:13">
      <c r="A30" s="66" t="s">
        <v>28</v>
      </c>
      <c r="B30" s="63"/>
      <c r="C30" s="26"/>
      <c r="D30" s="26"/>
      <c r="E30" s="26"/>
      <c r="F30" s="26"/>
      <c r="G30" s="39">
        <f t="shared" si="5"/>
        <v>0</v>
      </c>
      <c r="H30" s="57">
        <f t="shared" si="6"/>
        <v>0</v>
      </c>
      <c r="I30" s="57">
        <f t="shared" si="7"/>
        <v>0</v>
      </c>
      <c r="J30" s="57">
        <f t="shared" si="8"/>
        <v>0</v>
      </c>
      <c r="K30" s="58">
        <v>5</v>
      </c>
      <c r="L30" s="59">
        <f t="shared" si="9"/>
        <v>0</v>
      </c>
    </row>
    <row r="31" spans="1:13">
      <c r="A31" s="66" t="s">
        <v>29</v>
      </c>
      <c r="B31" s="63"/>
      <c r="C31" s="26"/>
      <c r="D31" s="26"/>
      <c r="E31" s="26"/>
      <c r="F31" s="26"/>
      <c r="G31" s="39">
        <f t="shared" si="5"/>
        <v>0</v>
      </c>
      <c r="H31" s="57">
        <f t="shared" si="6"/>
        <v>0</v>
      </c>
      <c r="I31" s="57">
        <f t="shared" si="7"/>
        <v>0</v>
      </c>
      <c r="J31" s="57">
        <f t="shared" si="8"/>
        <v>0</v>
      </c>
      <c r="K31" s="58">
        <v>5</v>
      </c>
      <c r="L31" s="59">
        <f t="shared" si="9"/>
        <v>0</v>
      </c>
    </row>
    <row r="32" spans="1:13">
      <c r="A32" s="67" t="s">
        <v>30</v>
      </c>
      <c r="B32" s="63"/>
      <c r="C32" s="26"/>
      <c r="D32" s="26"/>
      <c r="E32" s="26"/>
      <c r="F32" s="26"/>
      <c r="G32" s="39">
        <f t="shared" si="5"/>
        <v>0</v>
      </c>
      <c r="H32" s="57">
        <f t="shared" si="6"/>
        <v>0</v>
      </c>
      <c r="I32" s="57">
        <f t="shared" si="7"/>
        <v>0</v>
      </c>
      <c r="J32" s="57">
        <f t="shared" si="8"/>
        <v>0</v>
      </c>
      <c r="K32" s="58">
        <v>5</v>
      </c>
      <c r="L32" s="59">
        <f t="shared" si="9"/>
        <v>0</v>
      </c>
    </row>
    <row r="33" spans="1:13">
      <c r="A33" s="65" t="s">
        <v>31</v>
      </c>
      <c r="B33" s="63"/>
      <c r="C33" s="26"/>
      <c r="D33" s="26"/>
      <c r="E33" s="26"/>
      <c r="F33" s="26"/>
      <c r="G33" s="39">
        <f t="shared" si="5"/>
        <v>0</v>
      </c>
      <c r="H33" s="57">
        <f t="shared" si="6"/>
        <v>0</v>
      </c>
      <c r="I33" s="57">
        <f t="shared" si="7"/>
        <v>0</v>
      </c>
      <c r="J33" s="57">
        <f t="shared" si="8"/>
        <v>0</v>
      </c>
      <c r="K33" s="58">
        <v>5</v>
      </c>
      <c r="L33" s="59">
        <f t="shared" si="9"/>
        <v>0</v>
      </c>
    </row>
    <row r="34" spans="1:13">
      <c r="A34" s="66" t="s">
        <v>32</v>
      </c>
      <c r="B34" s="63">
        <v>7</v>
      </c>
      <c r="C34" s="26">
        <v>8</v>
      </c>
      <c r="D34" s="26">
        <v>6</v>
      </c>
      <c r="E34" s="26">
        <v>7</v>
      </c>
      <c r="F34" s="26">
        <v>10</v>
      </c>
      <c r="G34" s="39">
        <f t="shared" si="5"/>
        <v>38</v>
      </c>
      <c r="H34" s="57">
        <f t="shared" si="6"/>
        <v>10</v>
      </c>
      <c r="I34" s="57">
        <f t="shared" si="7"/>
        <v>6</v>
      </c>
      <c r="J34" s="57">
        <f t="shared" si="8"/>
        <v>22</v>
      </c>
      <c r="K34" s="58">
        <v>5</v>
      </c>
      <c r="L34" s="59">
        <f t="shared" si="9"/>
        <v>4.4000000000000004</v>
      </c>
      <c r="M34" s="17">
        <v>2</v>
      </c>
    </row>
    <row r="35" spans="1:13">
      <c r="A35" s="66" t="s">
        <v>33</v>
      </c>
      <c r="B35" s="63">
        <v>9</v>
      </c>
      <c r="C35" s="26">
        <v>9</v>
      </c>
      <c r="D35" s="38">
        <v>9</v>
      </c>
      <c r="E35" s="38">
        <v>7</v>
      </c>
      <c r="F35" s="38">
        <v>9</v>
      </c>
      <c r="G35" s="39">
        <f t="shared" si="5"/>
        <v>43</v>
      </c>
      <c r="H35" s="57">
        <f t="shared" si="6"/>
        <v>9</v>
      </c>
      <c r="I35" s="57">
        <f t="shared" si="7"/>
        <v>7</v>
      </c>
      <c r="J35" s="57">
        <f t="shared" si="8"/>
        <v>27</v>
      </c>
      <c r="K35" s="58">
        <v>5</v>
      </c>
      <c r="L35" s="59">
        <f t="shared" si="9"/>
        <v>5.4</v>
      </c>
      <c r="M35" s="70">
        <v>1</v>
      </c>
    </row>
    <row r="36" spans="1:13">
      <c r="A36" s="66" t="s">
        <v>34</v>
      </c>
      <c r="B36" s="63"/>
      <c r="C36" s="26"/>
      <c r="D36" s="38"/>
      <c r="E36" s="38"/>
      <c r="F36" s="38"/>
      <c r="G36" s="39">
        <f t="shared" si="5"/>
        <v>0</v>
      </c>
      <c r="H36" s="57">
        <f t="shared" si="6"/>
        <v>0</v>
      </c>
      <c r="I36" s="57">
        <f t="shared" si="7"/>
        <v>0</v>
      </c>
      <c r="J36" s="57">
        <f t="shared" si="8"/>
        <v>0</v>
      </c>
      <c r="K36" s="58">
        <v>5</v>
      </c>
      <c r="L36" s="59">
        <f t="shared" si="9"/>
        <v>0</v>
      </c>
    </row>
    <row r="37" spans="1:13">
      <c r="A37" s="66" t="s">
        <v>35</v>
      </c>
      <c r="B37" s="63"/>
      <c r="C37" s="26"/>
      <c r="D37" s="38"/>
      <c r="E37" s="38"/>
      <c r="F37" s="38"/>
      <c r="G37" s="39">
        <f t="shared" si="5"/>
        <v>0</v>
      </c>
      <c r="H37" s="57">
        <f t="shared" si="6"/>
        <v>0</v>
      </c>
      <c r="I37" s="57">
        <f t="shared" si="7"/>
        <v>0</v>
      </c>
      <c r="J37" s="57">
        <f t="shared" si="8"/>
        <v>0</v>
      </c>
      <c r="K37" s="58">
        <v>5</v>
      </c>
      <c r="L37" s="59">
        <f t="shared" si="9"/>
        <v>0</v>
      </c>
    </row>
    <row r="38" spans="1:13">
      <c r="A38" s="66" t="s">
        <v>36</v>
      </c>
      <c r="B38" s="63">
        <v>6</v>
      </c>
      <c r="C38" s="26">
        <v>6</v>
      </c>
      <c r="D38" s="38">
        <v>7</v>
      </c>
      <c r="E38" s="38">
        <v>7</v>
      </c>
      <c r="F38" s="38">
        <v>9</v>
      </c>
      <c r="G38" s="39">
        <f t="shared" si="5"/>
        <v>35</v>
      </c>
      <c r="H38" s="57">
        <f t="shared" si="6"/>
        <v>9</v>
      </c>
      <c r="I38" s="57">
        <f t="shared" si="7"/>
        <v>6</v>
      </c>
      <c r="J38" s="57">
        <f t="shared" si="8"/>
        <v>20</v>
      </c>
      <c r="K38" s="58">
        <v>5</v>
      </c>
      <c r="L38" s="59">
        <f t="shared" si="9"/>
        <v>4</v>
      </c>
      <c r="M38" s="17">
        <v>3</v>
      </c>
    </row>
    <row r="40" spans="1:13">
      <c r="A40" s="23" t="s">
        <v>82</v>
      </c>
      <c r="B40" s="23"/>
      <c r="C40" s="23" t="s">
        <v>79</v>
      </c>
      <c r="D40" s="23"/>
      <c r="E40" s="23"/>
      <c r="F40" s="23"/>
      <c r="G40" s="11"/>
      <c r="H40" s="11"/>
      <c r="I40" s="11"/>
      <c r="J40" s="11"/>
      <c r="K40" s="11"/>
      <c r="L40" s="64"/>
      <c r="M40" s="45"/>
    </row>
    <row r="41" spans="1:13">
      <c r="A41" s="106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</row>
  </sheetData>
  <mergeCells count="23">
    <mergeCell ref="L26:L27"/>
    <mergeCell ref="A22:M22"/>
    <mergeCell ref="A41:M41"/>
    <mergeCell ref="K7:K8"/>
    <mergeCell ref="L7:L8"/>
    <mergeCell ref="A24:L24"/>
    <mergeCell ref="B25:F25"/>
    <mergeCell ref="A26:A27"/>
    <mergeCell ref="B26:F26"/>
    <mergeCell ref="G26:G27"/>
    <mergeCell ref="K26:K27"/>
    <mergeCell ref="H26:H27"/>
    <mergeCell ref="I26:I27"/>
    <mergeCell ref="J26:J27"/>
    <mergeCell ref="A2:L3"/>
    <mergeCell ref="A5:L5"/>
    <mergeCell ref="B6:F6"/>
    <mergeCell ref="A7:A8"/>
    <mergeCell ref="B7:F7"/>
    <mergeCell ref="G7:G8"/>
    <mergeCell ref="H7:H8"/>
    <mergeCell ref="I7:I8"/>
    <mergeCell ref="J7:J8"/>
  </mergeCells>
  <pageMargins left="0.7" right="0.7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Windows uE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WinuE</dc:creator>
  <cp:keywords/>
  <dc:description/>
  <cp:lastModifiedBy>Usuario invitado</cp:lastModifiedBy>
  <cp:revision/>
  <dcterms:created xsi:type="dcterms:W3CDTF">2013-02-18T11:43:24Z</dcterms:created>
  <dcterms:modified xsi:type="dcterms:W3CDTF">2025-12-16T08:04:07Z</dcterms:modified>
  <cp:category/>
  <cp:contentStatus/>
</cp:coreProperties>
</file>